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BKB_PETRINJSKI_POTRES\NABAVA_RADOVI\12. NABAVA_RADOVI_POGANČEC\"/>
    </mc:Choice>
  </mc:AlternateContent>
  <xr:revisionPtr revIDLastSave="0" documentId="13_ncr:1_{1CAF8F13-FAE4-497E-B036-779F5435F8CC}" xr6:coauthVersionLast="47" xr6:coauthVersionMax="47" xr10:uidLastSave="{00000000-0000-0000-0000-000000000000}"/>
  <bookViews>
    <workbookView xWindow="-120" yWindow="-120" windowWidth="29040" windowHeight="15720" firstSheet="2" activeTab="5" xr2:uid="{69AE1332-5B8B-4CD5-8DB5-39852D576EB4}"/>
  </bookViews>
  <sheets>
    <sheet name="NASLOVNA" sheetId="17" r:id="rId1"/>
    <sheet name="REKAPITULACIJA_Sveukupna" sheetId="23" r:id="rId2"/>
    <sheet name="Troskovnik_gradj_obrt_Mapa1" sheetId="30" r:id="rId3"/>
    <sheet name="Rekapitulacija_gradj_obrt_Mapa1" sheetId="31" r:id="rId4"/>
    <sheet name="Troskovnik_obnova_konstr_Mapa2" sheetId="32" r:id="rId5"/>
    <sheet name="Troškovnik_temeljenje_Mapa3" sheetId="33" r:id="rId6"/>
  </sheets>
  <externalReferences>
    <externalReference r:id="rId7"/>
  </externalReferences>
  <definedNames>
    <definedName name="_Toc532263130" localSheetId="5">Troškovnik_temeljenje_Mapa3!#REF!</definedName>
    <definedName name="_Toc532263132" localSheetId="5">Troškovnik_temeljenje_Mapa3!#REF!</definedName>
    <definedName name="_Toc532286383" localSheetId="5">Troškovnik_temeljenje_Mapa3!#REF!</definedName>
    <definedName name="_Toc532286385" localSheetId="5">Troškovnik_temeljenje_Mapa3!#REF!</definedName>
    <definedName name="_Toc65318724" localSheetId="4">Troskovnik_obnova_konstr_Mapa2!#REF!</definedName>
    <definedName name="_Toc65318725" localSheetId="4">Troskovnik_obnova_konstr_Mapa2!#REF!</definedName>
    <definedName name="_xlnm.Print_Titles" localSheetId="2">Troskovnik_gradj_obrt_Mapa1!$1:$3</definedName>
    <definedName name="_xlnm.Print_Titles" localSheetId="5">Troškovnik_temeljenje_Mapa3!$3:$3</definedName>
    <definedName name="linkoef" localSheetId="4">Troskovnik_obnova_konstr_Mapa2!#REF!</definedName>
    <definedName name="linkoef">[1]Sheet1!#REF!</definedName>
    <definedName name="_xlnm.Print_Area" localSheetId="0">NASLOVNA!$A$1:$I$48</definedName>
    <definedName name="_xlnm.Print_Area" localSheetId="3">Rekapitulacija_gradj_obrt_Mapa1!$A$1:$D$26</definedName>
    <definedName name="_xlnm.Print_Area" localSheetId="1">REKAPITULACIJA_Sveukupna!$A$1:$D$18</definedName>
    <definedName name="_xlnm.Print_Area" localSheetId="2">Troskovnik_gradj_obrt_Mapa1!$A$1:$F$387</definedName>
    <definedName name="_xlnm.Print_Area" localSheetId="4">Troskovnik_obnova_konstr_Mapa2!$A$1:$F$190</definedName>
    <definedName name="_xlnm.Print_Area" localSheetId="5">Troškovnik_temeljenje_Mapa3!$A$3:$G$215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5" i="33" l="1"/>
  <c r="G185" i="33"/>
  <c r="G180" i="33"/>
  <c r="G187" i="33" s="1"/>
  <c r="G196" i="33" s="1"/>
  <c r="G170" i="33"/>
  <c r="G169" i="33"/>
  <c r="G168" i="33"/>
  <c r="G166" i="33"/>
  <c r="G159" i="33"/>
  <c r="G155" i="33"/>
  <c r="G149" i="33"/>
  <c r="G143" i="33"/>
  <c r="G133" i="33"/>
  <c r="G129" i="33"/>
  <c r="G128" i="33"/>
  <c r="G124" i="33"/>
  <c r="G120" i="33"/>
  <c r="G113" i="33"/>
  <c r="G108" i="33"/>
  <c r="G103" i="33"/>
  <c r="G102" i="33"/>
  <c r="G99" i="33"/>
  <c r="G95" i="33"/>
  <c r="G91" i="33"/>
  <c r="G88" i="33"/>
  <c r="G87" i="33"/>
  <c r="G84" i="33"/>
  <c r="G83" i="33"/>
  <c r="G80" i="33"/>
  <c r="G79" i="33"/>
  <c r="G69" i="33"/>
  <c r="G65" i="33"/>
  <c r="G58" i="33"/>
  <c r="G57" i="33"/>
  <c r="G71" i="33" s="1"/>
  <c r="G194" i="33" s="1"/>
  <c r="G47" i="33"/>
  <c r="G44" i="33"/>
  <c r="G41" i="33"/>
  <c r="G35" i="33"/>
  <c r="G34" i="33"/>
  <c r="G28" i="33"/>
  <c r="G49" i="33" s="1"/>
  <c r="G193" i="33" s="1"/>
  <c r="G24" i="33"/>
  <c r="F164" i="32"/>
  <c r="F177" i="32" s="1"/>
  <c r="F155" i="32"/>
  <c r="F176" i="32" s="1"/>
  <c r="F150" i="32"/>
  <c r="F149" i="32"/>
  <c r="F145" i="32"/>
  <c r="F140" i="32"/>
  <c r="F139" i="32"/>
  <c r="F138" i="32"/>
  <c r="F134" i="32"/>
  <c r="F174" i="32" s="1"/>
  <c r="F129" i="32"/>
  <c r="F125" i="32"/>
  <c r="F121" i="32"/>
  <c r="F114" i="32"/>
  <c r="F113" i="32"/>
  <c r="F112" i="32"/>
  <c r="F111" i="32"/>
  <c r="F108" i="32"/>
  <c r="F107" i="32"/>
  <c r="F106" i="32"/>
  <c r="F103" i="32"/>
  <c r="F102" i="32"/>
  <c r="F101" i="32"/>
  <c r="F100" i="32"/>
  <c r="F99" i="32"/>
  <c r="F96" i="32"/>
  <c r="F95" i="32"/>
  <c r="F94" i="32"/>
  <c r="F91" i="32"/>
  <c r="F90" i="32"/>
  <c r="F89" i="32"/>
  <c r="F88" i="32"/>
  <c r="F85" i="32"/>
  <c r="F75" i="32"/>
  <c r="F77" i="32" s="1"/>
  <c r="F170" i="32" s="1"/>
  <c r="F71" i="32"/>
  <c r="F57" i="32"/>
  <c r="F54" i="32"/>
  <c r="F59" i="32" s="1"/>
  <c r="F169" i="32" s="1"/>
  <c r="F166" i="32" l="1"/>
  <c r="F172" i="32"/>
  <c r="G172" i="33"/>
  <c r="G195" i="33" s="1"/>
  <c r="G198" i="33" s="1"/>
  <c r="D9" i="23" s="1"/>
  <c r="F157" i="32"/>
  <c r="F171" i="32" s="1"/>
  <c r="F178" i="32" s="1"/>
  <c r="F175" i="32"/>
  <c r="F173" i="32"/>
  <c r="G199" i="33" l="1"/>
  <c r="G200" i="33" s="1"/>
  <c r="F180" i="32"/>
  <c r="F181" i="32" l="1"/>
  <c r="F182" i="32" s="1"/>
  <c r="D8" i="23" s="1"/>
  <c r="F184" i="32" l="1"/>
  <c r="F183" i="32"/>
  <c r="F385" i="30" l="1"/>
  <c r="F382" i="30"/>
  <c r="F379" i="30"/>
  <c r="F376" i="30"/>
  <c r="F373" i="30"/>
  <c r="F370" i="30"/>
  <c r="F367" i="30"/>
  <c r="F360" i="30"/>
  <c r="F357" i="30"/>
  <c r="F354" i="30"/>
  <c r="F353" i="30"/>
  <c r="F352" i="30"/>
  <c r="F351" i="30"/>
  <c r="F347" i="30"/>
  <c r="F346" i="30"/>
  <c r="F345" i="30"/>
  <c r="F344" i="30"/>
  <c r="F340" i="30"/>
  <c r="F339" i="30"/>
  <c r="F338" i="30"/>
  <c r="F337" i="30"/>
  <c r="F333" i="30"/>
  <c r="F332" i="30"/>
  <c r="F331" i="30"/>
  <c r="F330" i="30"/>
  <c r="F329" i="30"/>
  <c r="F325" i="30"/>
  <c r="F324" i="30"/>
  <c r="F323" i="30"/>
  <c r="F322" i="30"/>
  <c r="F321" i="30"/>
  <c r="F320" i="30"/>
  <c r="F317" i="30"/>
  <c r="F308" i="30"/>
  <c r="F305" i="30"/>
  <c r="F302" i="30"/>
  <c r="F299" i="30"/>
  <c r="F296" i="30"/>
  <c r="F293" i="30"/>
  <c r="F290" i="30"/>
  <c r="F287" i="30"/>
  <c r="F310" i="30" s="1"/>
  <c r="D15" i="31" s="1"/>
  <c r="F284" i="30"/>
  <c r="F281" i="30"/>
  <c r="F274" i="30"/>
  <c r="F271" i="30"/>
  <c r="F268" i="30"/>
  <c r="F265" i="30"/>
  <c r="F262" i="30"/>
  <c r="F255" i="30"/>
  <c r="F252" i="30"/>
  <c r="F245" i="30"/>
  <c r="F242" i="30"/>
  <c r="F239" i="30"/>
  <c r="F247" i="30" s="1"/>
  <c r="D12" i="31" s="1"/>
  <c r="F236" i="30"/>
  <c r="F227" i="30"/>
  <c r="F224" i="30"/>
  <c r="F221" i="30"/>
  <c r="F218" i="30"/>
  <c r="F215" i="30"/>
  <c r="F212" i="30"/>
  <c r="F200" i="30"/>
  <c r="F197" i="30"/>
  <c r="F194" i="30"/>
  <c r="F191" i="30"/>
  <c r="F188" i="30"/>
  <c r="F185" i="30"/>
  <c r="F182" i="30"/>
  <c r="F179" i="30"/>
  <c r="F176" i="30"/>
  <c r="F173" i="30"/>
  <c r="F160" i="30"/>
  <c r="F157" i="30"/>
  <c r="F153" i="30"/>
  <c r="F142" i="30"/>
  <c r="F139" i="30"/>
  <c r="F136" i="30"/>
  <c r="F135" i="30"/>
  <c r="F132" i="30"/>
  <c r="F131" i="30"/>
  <c r="F128" i="30"/>
  <c r="F123" i="30"/>
  <c r="F120" i="30"/>
  <c r="F117" i="30"/>
  <c r="F114" i="30"/>
  <c r="F111" i="30"/>
  <c r="F108" i="30"/>
  <c r="F99" i="30"/>
  <c r="F96" i="30"/>
  <c r="F95" i="30"/>
  <c r="F92" i="30"/>
  <c r="F91" i="30"/>
  <c r="F88" i="30"/>
  <c r="F87" i="30"/>
  <c r="F83" i="30"/>
  <c r="F80" i="30"/>
  <c r="F79" i="30"/>
  <c r="F70" i="30"/>
  <c r="F67" i="30"/>
  <c r="F64" i="30"/>
  <c r="F61" i="30"/>
  <c r="F72" i="30" s="1"/>
  <c r="D6" i="31" s="1"/>
  <c r="F51" i="30"/>
  <c r="F48" i="30"/>
  <c r="F45" i="30"/>
  <c r="F42" i="30"/>
  <c r="F39" i="30"/>
  <c r="F36" i="30"/>
  <c r="F33" i="30"/>
  <c r="F30" i="30"/>
  <c r="F27" i="30"/>
  <c r="F24" i="30"/>
  <c r="F21" i="30"/>
  <c r="F18" i="30"/>
  <c r="F15" i="30"/>
  <c r="F12" i="30"/>
  <c r="F9" i="30"/>
  <c r="F101" i="30" l="1"/>
  <c r="D7" i="31" s="1"/>
  <c r="F229" i="30"/>
  <c r="D11" i="31" s="1"/>
  <c r="F276" i="30"/>
  <c r="D14" i="31" s="1"/>
  <c r="F144" i="30"/>
  <c r="D8" i="31" s="1"/>
  <c r="F202" i="30"/>
  <c r="D10" i="31" s="1"/>
  <c r="F362" i="30"/>
  <c r="D16" i="31" s="1"/>
  <c r="F53" i="30"/>
  <c r="D5" i="31" s="1"/>
  <c r="F257" i="30"/>
  <c r="D13" i="31" s="1"/>
  <c r="F387" i="30"/>
  <c r="D17" i="31" s="1"/>
  <c r="F162" i="30"/>
  <c r="D9" i="31" s="1"/>
  <c r="D19" i="31"/>
  <c r="D7" i="23" s="1"/>
  <c r="D20" i="31" l="1"/>
  <c r="D21" i="31" s="1"/>
  <c r="D11" i="23" l="1"/>
  <c r="D12" i="23" l="1"/>
  <c r="D13" i="23" s="1"/>
  <c r="C38" i="17" s="1"/>
</calcChain>
</file>

<file path=xl/sharedStrings.xml><?xml version="1.0" encoding="utf-8"?>
<sst xmlns="http://schemas.openxmlformats.org/spreadsheetml/2006/main" count="947" uniqueCount="642">
  <si>
    <t>Red.br.</t>
  </si>
  <si>
    <t>Ukupno</t>
  </si>
  <si>
    <t>Količina</t>
  </si>
  <si>
    <t>Jed. Mjera</t>
  </si>
  <si>
    <t>Opis stavke</t>
  </si>
  <si>
    <t>OPĆA NAPOMENA: Sve mjere provjeriti na licu mjesta! Obavezan pregled lokacije prije davanje ponude!</t>
  </si>
  <si>
    <t>Uređenje gradilišta. Urediti, održavati za dogovoren rok trajanja radova kao i uređivati gradilište i ponovno urediti teren. Odrediti mjesto za skladištenje materijala. Rasvjeta gradilišta, potrebne instalacije. Sanitarni prostor, ograda gradnje, dnevni boravak. Natpisna ploča sa podacima o građevini, investitoru, odobrenju za građenje, projektantu,  nadzoru i izvođaču radova.</t>
  </si>
  <si>
    <t>kom</t>
  </si>
  <si>
    <t xml:space="preserve">Iskolčenje objekta, čime su obuhvaćena sva geodetska mjerenja kojima se podaci iz projekta prenose na teren te izrada elaborata iskolčenja od ovlaštene osobe. </t>
  </si>
  <si>
    <t>Geodetsko praćenje gradnje.  Stavka uključuje osiguranje karakterističnih točaka, obnavljanje i održavanje iskolčenih točaka za vrijeme građenja te praćenje građenja od strane geodeta.</t>
  </si>
  <si>
    <t>m²</t>
  </si>
  <si>
    <t>1.</t>
  </si>
  <si>
    <t>5.</t>
  </si>
  <si>
    <t>4.</t>
  </si>
  <si>
    <t>3.</t>
  </si>
  <si>
    <t>2.</t>
  </si>
  <si>
    <t>B. ZEMLJANI RADOVI</t>
  </si>
  <si>
    <t>m³</t>
  </si>
  <si>
    <t>a)</t>
  </si>
  <si>
    <t>b)</t>
  </si>
  <si>
    <t>Dvostrana oplata, glatka</t>
  </si>
  <si>
    <t>Višestrana oplata, glatka</t>
  </si>
  <si>
    <t>6.</t>
  </si>
  <si>
    <t>7.</t>
  </si>
  <si>
    <t>kg</t>
  </si>
  <si>
    <t>Grubo zidarsko čišćenje objekta u svim fazama građenja s odvozom šute i otpadaka na gradsku deponiju, udaljenost do 20 km, predviđeno čišćenje 3x.</t>
  </si>
  <si>
    <t>Razne pripomoći kod izrade radova u vidu prijenosa materijala, ugradbi raznih elemenata, te razna štemanja i probijanja. Stvarni utrošak rada i materijala pravdati putem građevinskog dnevnika. Kompletan rad i materijal.</t>
  </si>
  <si>
    <t>NKV rad</t>
  </si>
  <si>
    <t>KV rad</t>
  </si>
  <si>
    <t>sat</t>
  </si>
  <si>
    <t>Hidroizolacija se sastoji iz slijedećih slojeva:
- Hladni bitumenski temeljni premaz koji se sastoji od oplemenjenog bitumena I brzo sušivog organskog otapala. Prije nanošenja treba podlogu dobro očistiti od nevezanih čestica, ulja I masti. Prednamaz se mora u potpunosti osušiti prije nanošenja ostalih slojeva. Namaz se nanosi špricom, četkom ili valjkom. 
- Polimer bitumenske trake za zavarivanje s uloškom od staklene tkanine, ukupne debljine minimalno 4 mm, u dva sloja (2x4 mm).</t>
  </si>
  <si>
    <t>EPS T, d=2 cm, uključivo rubne trake debljine d=1 cm od elastificiranog polistirena.</t>
  </si>
  <si>
    <t>m´</t>
  </si>
  <si>
    <t>U cijenu uključen sav potreban rad i materijal.</t>
  </si>
  <si>
    <t>PE folija d=0.2 mm</t>
  </si>
  <si>
    <t xml:space="preserve">Čišćenje gradilišta nakon svih radova. Stavka obuhvaća čišćenje zelenih i kolnih površina od otpada i zaostalog građevinskog materijala, pranje kolnih površina, utovar na kamion, odvoz i zbrinjavanje nastalog otpada na ovlaštenom odlagalištu. U cijenu uključena naknada za odlaganje građevnog otpada. Prosječna udaljenost deponija do 25 km. </t>
  </si>
  <si>
    <t>B. ZEMLJANI RADOVI UKUPNO:</t>
  </si>
  <si>
    <t>OPĆI UVJETI: u jedinične cijene stavki obavezno uključiti sve nabave, transporte i ugradnje materijala (strojne i/ili ručne, vibriranja), sav potreban rad, osnovni  i pomoćni materijal i pomoćne radnje kao što su: montaža, demontaža, sortiranje, čišćenje i premazivanje oplate; paljena žica, pomoćna skela i slično, a sve do potpune funkcionalne gotovosti pojedine stavke, uključivo čišćenje nakon dovršetka i u tijeku izvođenja radova - ako opisom stavke nije drugačije određeno. Sva  podupiranja, razupiranja i svi elementi oplate u jediničnoj su cijeni stavke.</t>
  </si>
  <si>
    <t>D. ZIDARSKI RADOVI UKUPNO:</t>
  </si>
  <si>
    <t>E. IZOLATERSKI RADOVI</t>
  </si>
  <si>
    <t>OPĆI UVJETI: u jedinične cijene stavki obavezno uključiti sve nabave, transporte i ugradnje materijala, sav potrebni rad, osnovni i pomoćni materijal i pomoćne radnje, pokretnu skelu; razne pripomoći instalaterima, stolarima i sl., a sve do potpune funkcionalne gotovosti pojedine stavke, uključivo čišćenje nakon dovršetka i u tijeku radova - ako opisom stavke nije drugačije određeno. Sve radove izvoditi prema uputama proizvođača i u dogovoru s nadzornim inženjerom.</t>
  </si>
  <si>
    <t>G: LIMARSKI RADOVI UKUPNO:</t>
  </si>
  <si>
    <t>G. LIMARSKI RADOVI</t>
  </si>
  <si>
    <t>Radovi:</t>
  </si>
  <si>
    <t>A:</t>
  </si>
  <si>
    <t>B:</t>
  </si>
  <si>
    <t>C:</t>
  </si>
  <si>
    <t>D:</t>
  </si>
  <si>
    <t>E:</t>
  </si>
  <si>
    <t>F:</t>
  </si>
  <si>
    <t>G:</t>
  </si>
  <si>
    <t>H:</t>
  </si>
  <si>
    <t>I:</t>
  </si>
  <si>
    <t>J:</t>
  </si>
  <si>
    <t>K:</t>
  </si>
  <si>
    <t>L:</t>
  </si>
  <si>
    <t>OSTALI RADOVI</t>
  </si>
  <si>
    <t>STOLARSKI RADOVI</t>
  </si>
  <si>
    <t>TESARSKI I KROVOPOKRIVAČKI RADOVI</t>
  </si>
  <si>
    <t>LIMARSKI RADOVI</t>
  </si>
  <si>
    <t>IZOLATERSKI RADOVI</t>
  </si>
  <si>
    <t>ZIDARSKI RADOVI</t>
  </si>
  <si>
    <t>ARMIRANO BETONSKI RADOVI</t>
  </si>
  <si>
    <t>ZEMLJANI RADOVI</t>
  </si>
  <si>
    <t>PRIPREMNI RADOVI</t>
  </si>
  <si>
    <t xml:space="preserve">INVESTITOR: </t>
  </si>
  <si>
    <t>GRAĐEVINA:</t>
  </si>
  <si>
    <t>LOKACIJA:</t>
  </si>
  <si>
    <t>ZOP:</t>
  </si>
  <si>
    <t>PROJEKTNI URED:</t>
  </si>
  <si>
    <t>DINATRONIC d.o.o. Vrbovec, 
Trg Petra Zrinskog 10, 
(OIB: 06906683351)</t>
  </si>
  <si>
    <t>PROJEKTANT:</t>
  </si>
  <si>
    <t>PREDRAČUNSKA 
VRIJEDNOST:</t>
  </si>
  <si>
    <t>DIREKTOR:</t>
  </si>
  <si>
    <t>ESAD BALIĆ, dipl.ing.el.</t>
  </si>
  <si>
    <t xml:space="preserve">OPĆI UVJETI: Prije početka radova geodetski snimiti teren i u prisutnosti nadzornog inženjera odrediti relativnu visinsku kotu ±0,00, iskolčiti zgradu te provjeriti da li trase postojećih instalacijskih vodova na gradilištu i u blizini kolidiraju s iskopom ili radnim prostorom potrebne mehanizacije. 
Prije početka zemljanih radova, teren treba očistiti od šiblja i korova ili stabala do 10 cm promjera (ukoliko to smeta postavljanju objekta ili organizaciji gradilišta). 
Ovi radovi kao i radovi oko razmjeravanja terena i obilježavanja zgrade uračunati su u jedinične cijene. Dužnost je izvođača da utvrdi pravi sastav tla, odnosno njegovu kategoriju i ukoliko odstupa od geotehničkog elaborata i/ili projekta konstrukcije, obavijesti projektanta i nadzornog inženjera. 
Planiranje dna širokog iskopa i iskopa za temelje izvesti sa točnošću od ±3 cm, što je uključeno u jediničnu cijenu. Primanje iskopa vrši se u prisustvu nadzornog inženjera. Iskop na određenu dubinu treba završiti neposredno prije početka izvedbe temelja, da se ležajna ploha temelja ne bi raskvasila. 
Dno iskopa odnosno temelja mora se nalaziti na nosivom tlu bez obzira na projektiranu dubinu temeljenja. Eventualno potrebni dodatni iskopi platiti će se prema stvarnim količinama. Ukoliko izvođač prilikom iskopa zemlje naiđe na bilo kakve predmete, objekte ili instalacije, dužan je na tom mjestu obustaviti radove i o tome obavijestiti investitora i nadzornog inženjera.
</t>
  </si>
  <si>
    <t>Prijevoz na stalno odlagalište iskopanog i utovarenog materijala s utovarom i prijevozom na mjesto oporabe ili zbrinjavanja. Količina prevezenog materijala mjeri se u kubičnim metrima iskopanog materijala i stvarno prevezenog na određenu udaljenost.</t>
  </si>
  <si>
    <t>Dobava betona i betoniranje AB podne ploče, betonom C 30/37, razreda izloženosti XC2 Uključiti svu potrebnu  oplatu. Armatura je obračunata u posebnoj stavci.</t>
  </si>
  <si>
    <t>horizontalni serklaži iznad zidanih zidova</t>
  </si>
  <si>
    <t xml:space="preserve">Dobava i doprema materijala, te strojno betoniranje kosih serklaža iznad zidanih zidova dimenzija presjeka prema proračunu, betonom C 25/30, razreda izloženosti XC1. Betoniranje se izvodi u jednostranoj i višestranoj glatkoj oplati za vidljivi beton. U stavku uključiti izvedbu oplate. Visina podupiranja do 3.0 m. Uključena ugradnja umetaka za otvore, šliceve i sl. Armatura B500B obračunata u armiračkim radovima. Obračun po m³ ugrađenog betona, m² oplate. Izvedba i njega betonskih konstrukcija prema zahtjevima iz norme HRN ENV 13670:2010 "ili jednakovrijedna". </t>
  </si>
  <si>
    <t>kosi serklaži iznad zidanih zidova</t>
  </si>
  <si>
    <t>C. ARMIRANO BETONSKI RADOVI UKUPNO:</t>
  </si>
  <si>
    <t>Dobava i postavljanje toplinsko izolacijskih ploča od ekstrudiranog polistirena  XPS ili EPS 150 i EPS-T za toplinsku i zvučnu izolaciju podova s preklopom. HRN EN 13164:2015 "ili jednakovrijedno", klasa negorivosti - teško zapaljiv (E). 
Ploče se slobodno polažu na PE foliju. Termoizolacijski slojevi moraju biti propisno zalijepljeni ili mehanički fiksirani.
U stavci uključiti postavu rubna traka d=1 cm uz zid od elastificiranog polistirena EPS - T.
EPS-T - elastificirani materijal dinamičke krutosti (SD &lt; 20MN/m3), HRN EN 13163:2016 "ili jednakovrijedno", klasa negorivosti - teško zapaljiv, moraju u pogledu reakcije na vatru zadovoljiti Eurorazred E prema HRN EN 13501-1:2019 "ili jednakovrijedno".</t>
  </si>
  <si>
    <t>Dobava i postava paropropusne, vodonepropusne folije po drvenoj podkonstrukciji krova. Stavka uključuje sav rad i materijal do potpune gotovosti.</t>
  </si>
  <si>
    <t>UKUPNO:</t>
  </si>
  <si>
    <t>PDV:</t>
  </si>
  <si>
    <t>UKUPNO S PDV - om</t>
  </si>
  <si>
    <t>SOBOSLIKARSKI RADOVI</t>
  </si>
  <si>
    <t>h</t>
  </si>
  <si>
    <t>Nasipavanje i planiranje tamponskog sloja separiranim šljunkom (pijesak, šljunak, tucanik)  zbijene debljine 40 cm ispod podne ploče do projektirane visine nabijanjem vibro nabijačima na potrebnu zbijenost prema statičkom računu. Obračun u zbijenom stanju. Obračun po m³.</t>
  </si>
  <si>
    <t>Dobava betona i betoniranje ab nadtemeljnih zidova, š= 25, visine cca 37,5 cm betonom C 30/37, razreda izloženosti XC2. Uključiti svu potrebnu oplatu. Armatura je obračunata u posebnoj stavci.</t>
  </si>
  <si>
    <t xml:space="preserve">AB nadtemeljni zidovi </t>
  </si>
  <si>
    <t>Betoniranje AB podne ploče, d=14.00 cm</t>
  </si>
  <si>
    <t xml:space="preserve">Vertikalni serklaži pojedine etaže betoniraju se nakon izvedbe ziđa, pri čemu se mora osigurati veza zid - serklaž istacima zidnih elemenata svakog drugog reda za polovicu širine opeke. Spoj novog zida sakristije s postojećim zidom crkve izvodi se preko vertikalnog serklaža uszidrenog u zid crkve. Sidrenje se izvodi ugradnjom rebraste armature 2∅12mm/80 cm, uz prethodno bušenje rupe u zidu promjera 20∅ mm i injektiranje mortom za sidrenje npr. Stabilcem od Mapei-a ili jednakovrijedan proizvod drugog proizvođača. </t>
  </si>
  <si>
    <t xml:space="preserve">Vertikalni serklaži </t>
  </si>
  <si>
    <t xml:space="preserve">Dobava i doprema materijala, te strojno betoniranje horizontalnih serklaža iznad zidanih zidova dimenzija presjeka prema proračunu, betonom C 25/30, razreda izloženosti XC1. Betoniranje se izvodi u jednostranoj i višestranoj glatkoj oplati za vidljivi beton. U stavku uključiti izvedbu oplate. Visina podupiranja do 4.0 m. Uključena ugradnja umetaka za otvore, šliceve i sl. Armatura B500B obračunata u armiračkim radovima. Obračun po m³ ugrađenog betona, m² oplate. Izvedba i njega betonskih konstrukcija prema zahtjevima iz norme HRN ENV 13670:2010 "ili jednakovrijedna". </t>
  </si>
  <si>
    <t>Ručno obijanje cementnih dijelova - sokla sa zapadne strane crkve. Ručno obijanje svih intervencija i popravaka od cementne žbuke debljine cca 6cm, u podnožju crkve do postojećeg zdravog grubog sloja zida. Obračun je po m2 uklonjenog sokla U cijeni i odvoz na gradsku planirku.</t>
  </si>
  <si>
    <t>Pažljivo obijanje postojeće žbuke sa zidova i svodova  crkve. Obračun se vrši po m2 uklonjene žbuke. Postojeća žbuka uklanja se na mjestima injektiranja pukotina, ojačanja zidova FRCM sustavom. U cijeni i odvoz obijene žbuke na gradsku planirku.</t>
  </si>
  <si>
    <t xml:space="preserve">Dobava i montaža betonskih plitkih kanalica za linijsku odvodnju. Kanalice su dimenzija 400x500x10 mm. Kanalice se polažu u kontinuiranom padu.  Kanalice se izvode polaganjem na betonsku podlogu marke C 16/20. Gornji rub  kanalice izvodi se u ravnini okolne površine. Sve s priborom za montažu do potpune funkcionalnosti. </t>
  </si>
  <si>
    <t xml:space="preserve">BJELOVARSKO KRIŽEVAČKA BISKUPIJA; 
ŽUPA SV. PETRA APOSTOLA; 
PRESEKA 2, PRESEKA, 10346 PRESEKA
(OIB: 86040853900)
</t>
  </si>
  <si>
    <t xml:space="preserve">KONSTRUKCIJSKA OBNOVA GRAĐEVINE JAVNE I DRUŠTVENE NAMJENE (VJERSKA USTANOVA) - CRKVA SV. MAJKE BOŽJE LAURETANSKE </t>
  </si>
  <si>
    <t>POGANČEC, k.č.br. 1202, k.o. Hruškovica</t>
  </si>
  <si>
    <t>D-030/22</t>
  </si>
  <si>
    <t>A. PRIPREMNI RADOVI I RADOVI RUŠENJA</t>
  </si>
  <si>
    <t>8.</t>
  </si>
  <si>
    <t>9.</t>
  </si>
  <si>
    <t>A. PRIPREMNI RADOVI I RADOVI RUŠENJA UKUPNO:</t>
  </si>
  <si>
    <t>10.</t>
  </si>
  <si>
    <t>Pažljivo uklanjanje postojećeg opločenja od betonskih ploča. Stavka uključuje pažljivo skidanje postojećih betonskih ploča sa poda crkve. Ploče su postavljene u sloju pijeska. U stavku uključiti pažljivo skidanje, čišćenje i odvoz na mjesto privremenog skladištenja, radi ponovne ugradnje u pod crkve. Obračun je po m2 uklonjenog poda.</t>
  </si>
  <si>
    <t>Pažljivo uklanjanje (razgrađivanje) postojećeg sporednog oltara sa zapadne strane crkve radi ugrađivanja pilota i izvedbe naglavne grede. Stavka uključuje dokumentiranje postojećeg stanja oltara (radi ponovne ugradnje), pažljivu razgradnju i skladištenje korištenog materijala za ponovnu ugradnju. Obračun je po kompletu izvedenih radova na razgradnji postojećeg oltara</t>
  </si>
  <si>
    <t>kpl</t>
  </si>
  <si>
    <t>C. ARMIRANO BETONSKI RADOVI:</t>
  </si>
  <si>
    <t>D. ZIDARSKI RADOVI:</t>
  </si>
  <si>
    <t>Čišćenje objekta u toku gradnje, te završno čišćenje i pranje prije primopredaje. Obračun po tlocrtnoj bruto površini etaža građevine. U ovoj stavci treba ponuditi kompletne troškove rada, transporta I materijala za čišćenje koje obuhvaća slijedeće:</t>
  </si>
  <si>
    <t>Fino čišćenje i pranje svih podova, svih stakala, prozora, vrata i slično.</t>
  </si>
  <si>
    <t>Dobava i ugradnja cementnog estriha za izvedbu "plivajućeg poda", armiranog laganom mrežom (armatura za glazure). Obrada gornje površine zaribavanjem, sve pripremljeno za završnu podnu oblogu. Cementni estrih izvodi se debljine 4 cm. HRN EN 13813:2003 "ili jednakovrijedno"-materijal za in situ podove (estrihe) i in situ podovi (estrisi) - Svojstva i zahtjevi. Obračun po m².</t>
  </si>
  <si>
    <t>m1</t>
  </si>
  <si>
    <t xml:space="preserve">Mineralna vuna d=18 cm </t>
  </si>
  <si>
    <t>U jedinične cijene stavki obavezno uključiti sve nabave i transporte i ugradnje materijala, sav potreban rad, osnovni i pomoćni materijal i pomoćne radnje, sve preklope i holkere prema opisu u stavci troškovnika, a sve do potpune funkcionalne gotovosti pojedine stavke, uključivo čišćenje nakon dovršetka i u tijeku radova, ako opisom stavke nije drugačije određeno. Tesarski radovi obuhvaćaju drvene konstrukcije krovova kao i stropova izvedene od standardne rezane građe tj. platica i greda. Materijal za izvedbu tesarskih konstrukcija je drvo četinara (jela, smreka, bor), II klase, a izuzetno, ako je tako propisano troškovničkom stavkom, drvo tvrdih liščara (hrast). Tesarske konstrukcije izvoditi od suhe rezane građe (do 30% tehničke vlage). Dimenzije presjeka određene su projektom konstrukcije i trebaju odgovarati standardnim presjecima rezane građe, tj. za grede od dimenzija 10 x 10 cm sa prirastom od 2 cm do maksimalne dimenzije 24 cm; za konstrukcije od platica maksimalna visina presjeka je 26 cm.</t>
  </si>
  <si>
    <t>Pokrivanje krova BIBER crijepom. Sve prema uputama proizvođača. Ugraditi sve potrebne fazonske komade, odzračnike, i sl. Obračun prema m² krovne plohe.</t>
  </si>
  <si>
    <t>biber crijep</t>
  </si>
  <si>
    <t>Dobava, dostava i postava daščane oplate na krovu u nagibu krovne plohe prema projektu. Daske debljine 24 mm postaviti preko drvene krovne konstrukcije-rogova za postavljanje paropropusne, vodonepropusne folije.  Građu zaštititi premazom protiv crvotočine. U stavku uračunati svi potrebni premazi i završno ličenje. Obračun izvršiti po m2 izvedene oplate.</t>
  </si>
  <si>
    <t>Sastav i učvršćenja moraju biti tako izvedeni da elementi pri toplotnim promjenama mogu nesmetano dilatirati, a da pri tom ostanu nepropusni. Moraju se osigurati od oštećenja koje može izazvati vjetar i sl.Ispod lima koji se postavlja na beton, drvo ili žbuku treba postaviti sloj bitumenske ljepenke, čija su dobava i postava uključene u jediničnu cijenu.</t>
  </si>
  <si>
    <t>Pokrivački radovi limom Stojeći spojevi izvedeni po priklonici moraju biti dvostruki tj. sa dva prijevoja visine minimalno 25 mm. Spojevi paralelni sa strehom moraju biti dvostruko savijeni i položeni. 
Kod ravnih pocinčanih limova (nagib krova ispod 15°) moraju se lemiti 25 mm široki preklopi.Kod bakrenih limova nije dozvoljeno lemljenje. Kod pokrivanja krova pocinčanim limom u trakama lim se mora savijati pod pravim kutom. Poprečni spojevi moraju se izvesti kao položeni minimalno 20 mm širine.Valoviti lim za pokrivanje može se izrađivati od  cinčanog, pocinčanog ili alu lima minimalne debljine 0,7 mm. Preklop mora biti minimalno 50 mm.Veće krovne uvale moraju se pokrivati kao krovovi.Kod dužina preko 4 m, moraju se izvesti 100 mm široki preklopi.Probijanja u metalnom pokrivaču (učvršćivanje dimnjaka, cijevi kupola itd.) moraju biti posebno pažljivo izvedena kod pocinčanog lima pomoću lemljenja, a kod bakrenog pomoću dvostruko položenog ruba vezanog vodonepropusno sa pokrovom. 
Obračun po površini ili dužini uz iskaz razvijene širine, te komadu za dimnjačke kape, složene opšave i sl.</t>
  </si>
  <si>
    <t xml:space="preserve">U jedinične cijene stavki obavezno uključiti sve nabave i transporte i ugradnje materijala, sav potreban rad, osnovni i pomoćni materijal i pomoćne radnje, sve preklope i holkere prema opisu u stavci troškovnika, a sve do potpune funkcionalne gotovosti pojedine stavke, uključivo čišćenje nakon dovršetka i u tijeku radova, ako opisom stavke nije drugačije određeno. Limarski radovi obuhvaćaju sve vrste pokrivanja i opšivanja limom, kao i  izradu i montažu žljebova, vertikalnih odvodnih cijevi i ventilacijskih cijevi.
Dijele se prema vrstama lima:
- pocinčani lim 0,50 - 1 mm,
- cinčani lim 0,50 - 2 mm,
- cinkotit ( cink titanij ) 0,5- 0,8 mm
- cink kositar 0,50 - 1 mm,
- bakreni lim 0,50 - 2 mm,
- olovni lim 0,50 - 3 mm,
- aluminijski lim 0,50 - 1,5 mm, eloksiran ili plastificiran,
- polietilenski tipski elementi za žljebove i vertikalne odvodne cijevi
Izvođač je dužan prije početka radova:
-provjeriti sve građevinske elemente na koje  se pričvršćuje limarija 
- pismeno dostaviti naručitelju svoje primjedbe u vezi eventualnih nedostataka, naročito u slučaju: </t>
  </si>
  <si>
    <t>neodgovarajućeg izbora projektiranog materijala i loše riješenog načina vezivanja limarije za građevinske radova.
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primjeniti učvršćivanje od bakra ili bakrenog čelika.
Za učvršćivanje (kuke, zakovice, jahači, čavli, vijci i sl) treba primjeniti:
- za čelični lim - čelična spojna sredstva,
- za pocinčani,cinkotit,cink kositar  i olovni lim - dobro pocinčana spojna sredstva,
- za bakreni lim - bakrena spojna sredstva,
- za alu lim - alu ili galvanizirana Čn spojna sredstva.</t>
  </si>
  <si>
    <t>horizontalni oluk</t>
  </si>
  <si>
    <t xml:space="preserve">vertikalna olučna cijev </t>
  </si>
  <si>
    <t>Izrada opšava spoja krova sakristije sa zidom crkve od bakrenog lima d=0,55mm, razvijene širine cca 60 cm. U stavku uključiti sav potreban rad i materijal sve do potpune gotovosti stavke. Obračun po m1.</t>
  </si>
  <si>
    <t>Izrada i postava krovnog rukavca u formi "labuđeg vrata" za spoj žljeba i vertikalnih odvodnih cijevi, dužine cca. 1  m, kružnog presjeka Ø  125  mm. Izvodi se iz  bakrenog lima, debljine 0,55 mm. U stavku uključiti sav potreban rad i materijal sve do potpune gotovosti stavke. Obračun po kom.</t>
  </si>
  <si>
    <t>E. IZOLATERSKI RADOVI UKUPNO:</t>
  </si>
  <si>
    <t>F. TESARSKI I KROVOPOKRIVAČKI RADOVI</t>
  </si>
  <si>
    <t>H. STOLARSKI RADOVI</t>
  </si>
  <si>
    <t>OPĆI UVJETI: u cijeni stavke obuhvaćena je dobava i ugradnja- osnovnog i pomoćnog materijala, sve pripreme i među faze rada potrebne za korektno dovršenje stavke prema pravilima struke i važećim propisima. Sve mjere provjeriti u naravi.</t>
  </si>
  <si>
    <t>12.</t>
  </si>
  <si>
    <t>11.</t>
  </si>
  <si>
    <t xml:space="preserve">Dobava, izrada i ugradnja vertikalnih olučnih cijevi na crkvi, na mjestu uklonjenih olučnih plastičnih cijevi izrađenih od bakrenog lima debljine 0.55mm, sve prema detalju izvedbe, bakrenih obujmica od bakrenog presjeka 30/2mm, na međurazmaku 150cm, tiplanim u zid od opeke, svi spojevi lotani. Stavka uključuje sav potreban rad, transport i materijal do potpune gotovosti. 
</t>
  </si>
  <si>
    <t>13.</t>
  </si>
  <si>
    <t>Pažljivo demontiranje postojećih ulaznih dvokrilnih drvenih vrata sakristije, i njihovo privremeno odlaganje na za to predviđeno mjesto.</t>
  </si>
  <si>
    <t>Pažljivo demontiranje postojećih dvokrilnih drvenih vrata sakristije, i njihovo privremeno odlaganje na za to predviđeno mjesto.</t>
  </si>
  <si>
    <t>14.</t>
  </si>
  <si>
    <t>Ponovno postavljanje uklonjenih ulaznih vrata. Prije postavljanja vrata se obnavljaju prema uvjetima konzervatora.  U stavku uključiti sav potreban rad i materijal na ponovnom postavljanju obnovljenih ulaznih vrata.</t>
  </si>
  <si>
    <t>Ponovno postavljanje uklonjenih unutarnjih vrata sakristije. Prije postavljanja vrata se obnavljaju prema uvjetima konzervatora.  U stavku uključiti sav potreban rad i materijal na ponovnom postavljanju obnovljenih vrata sakristije.</t>
  </si>
  <si>
    <t>Vanjska ulazna vrata</t>
  </si>
  <si>
    <t>Postava prozora sakristije. Prozor je postojeći i on se nalazio na uklonjenoj sakristiji. Uključen set okova i sl. zajedno sa završnim elementima, brtvljenjem. Postojeći prozor se prije ponovne ugradnje obnavlja prema uputama konzervatora i prema potrebi prilagođava novoizvedenom građevinskom otvoru. Mjere provjeriti na licu mjesta. Obračun je po komadu izvedenog prozora.</t>
  </si>
  <si>
    <t>Prozor</t>
  </si>
  <si>
    <t>Nabava, doprema, krojenje i izvedba drvenih greda za drveni grednik kao stropnu konstrukciju sakristije. Sidrenje drvenih greda vrši se pomoću limenog kutnika i sidrenih vijaka u horizontalni serklaž s jedne strane, dok se s druge strane drvene grede oslanjaju u zid crkve na već pripremljene ležajeve. Obračun je po m2 izvedene nosive stropne konstrukcije drvenog grednika. Drveni grednik sastoji se od 4 kom drvenih greda 16/18 cm dužine 9,30 m, 1 grede 16/18cm  dužine 7,30 m i 3 rubne grede 8/18 cm dužine 2,10 m, 6,15 m i 8,50 m. Obračun je po m2 izvedene nosive konstrukcije</t>
  </si>
  <si>
    <t>Izvedba  podgleda  stropne  konstrukcije  sakristije.  Podgled  se  izvodi  od  donje  oplate-daske  debljine  1,8 cm. Obračun je po m² izvedenog podgleda.</t>
  </si>
  <si>
    <t>Izvedba gornje drvene oplate  stropne  konstrukcije  sakristije.  Oplata se izvodi od drvenih dasaka debljine  2,0 cm. Obračun je po m² izvedene gornje oplate.</t>
  </si>
  <si>
    <t>Žbukanje podgleda stropa sakristije. Žbukanje se izvodi prikladnom žbukom za žbukanje drvenih površina. Žbuka se podgled stropne konstrukcije sakristije, a u stavku uključiti i izvedbu drvene/metalne rešetke za učvrščivanje žbuke. Obračun je po m2 ožbukane površine.</t>
  </si>
  <si>
    <t>H: STOLARSKI RADOVI UKUPNO:</t>
  </si>
  <si>
    <t>I. SOBOSLIKARSKI RADOVI</t>
  </si>
  <si>
    <t>I: SOBOSLIKARSKI RADOVI UKUPNO:</t>
  </si>
  <si>
    <t>J. IZVEDBA PODOVA:</t>
  </si>
  <si>
    <t>J: IZVEDBA PODOVA UKUPNO:</t>
  </si>
  <si>
    <t>K. ZAŠTITA INVENTARA:</t>
  </si>
  <si>
    <t>K: ZAŠTITA INVENTARA UKUPNO:</t>
  </si>
  <si>
    <t>Demontaža postojećih vertikalnih plastičnih olučnih cijevi, radi ugradnje novih bakrenih cijevi.</t>
  </si>
  <si>
    <t>Dobava, dostava svega potrebnog materijala te letvanje krovišta za pokrov BIBER crijepom letvama 3/5 cm. Razmak letvi prema uputama proizvođača crijepa. U cijenu uključena i kontra letva. Građu zaštititi premazom protiv crvotočine. U stavku uračunati svi potrebni premazi. Obračun prema m²  letvane krovne plohe.</t>
  </si>
  <si>
    <t>Dobava i postavljanje parne brane od Pe-Al folije 100gr/m² koja se postavlja na očišćenu konstrukciju. Na svim prodorima i završecima, potrebno ju je zabrtviti samoljepljivom trakom. Obračun po m² razvijene površine parne brane.</t>
  </si>
  <si>
    <t>Iskopani materijal treba odlagati na dovoljnom odstojanju od ruba iskopa da ne dođe do zarušavanja.  Podupiranja, razupiranja i zaštita iskopa od oborinskih voda prekrivanjem PVC folijama i izvedbom površinske odvodnje kanalima i muljnim crpkama, obuhvaćena su jediničnim cijenama.  Potrebna građa za podupiranje mora biti pripremljena na gradilištu prije početka iskopa.  
Ako se iskopane jame oštete, odrone ili zatrpaju nepažnjom ili uslijed nedovoljnog podupiranja, izvođač ih dovodi u ispravno stanje bez posebne naknade. Ukoliko je izvođač otkopao tlo ispod projektom predviđene temeljne ravnine obavezan je bez naknade popuniti tako nastale šupljine betonom C 8/10, do projektirane kote. 
Zabranjeno je popunjavanje prekopa nasipom šljunka. Količine iskopa, transporta i nasipa zemlje obračunavaju se prema sraslom stanju tla. Ukoliko troškovničkom stavkom nije drugačije navedeno odvoz zemlje uključuje transport na gradsku planirku.</t>
  </si>
  <si>
    <t>15.</t>
  </si>
  <si>
    <t xml:space="preserve">OPĆI UVJETI: u jedinične cijene stavki obavezno uključiti sve nabave, transporte i ugradnje materijala, sav potrebni rad, osnovni i pomoćni materijal i pomoćne radnje, pokretnu skelu; razne pripomoći instalaterima, stolarima i sl., a sve do potpune funkcionalne gotovosti pojedine stavke, uključivo čišćenje nakon dovršetka i u tijeku radova - ako opisom stavke nije drugačije određeno.  Zatvaranje utora za instalacije, površine presjeka do 10 cm2 ne obračunavaju se posebno, već je uključeno u jediničnu cijenu žbukanja po m2.  Zidarski radovi  izvode  se  isključivo  prema  opisima  stavaka troškovnika, kao i prema važećim propisima za ovu vrstu radova. Kvaliteta upotrijebljenog materijala mora odgovarati propisima i važećim normama, što izvoditelj mora dokazati potrebnim atestima. Izvoditelj je dužan osigurati i zaštiti sve dijelove građevine na kojima se ne izvode radovi, radi sprječavanja oštećenja tijekom izvedbe. Pojavu oštećenja na dijelovima na kojima se ne izvode radovi ili koji su nastupili nepažnjom izvoditelja isti je dužan otkloniti o vlastitom trošku. Žbukanje se izvodi na dobro očišćenoj, oprašenoj površini. Prije pristupanja žbukanju površinu zida potrebno je dobro navlažiti. Kvalitetu žbuke izvoditelj je dužan dokazati pribavljenim stručnim nalazom i mišljenjem Građevinskog instituta u Zagrebu. Spojeve stare i nove žbuke izvesti kvalitetno, tako da se nakon završne obrade ne primjećuje razlika između ploha ožbukanim starom i ploha ožbukanih novom žbukom, već da se nakon završnog sloja dobije jednoliki izgled površine.   Obračun svih radova vršit će se kako je naznačeno u opisu stavaka.  </t>
  </si>
  <si>
    <t xml:space="preserve">Žbukanje novih zidova unutar sakristije produžnom vapnenom žbukom 1:3:9. Debljina žbuke do 2.5 cm, u dva sloja. Žbuka mora pratiti liniju zida. Izvoditi prema pravilima struke za ovu vrstu radova. Uključeno potrebna skela i njegovanje žbuke, kao i sav rad i materijal. Obračun po m2 ožbukane površine.   </t>
  </si>
  <si>
    <t>Dobava materijala te izrada horizontalne hidroizolacije. Hidroizolacije moraju biti izvedene potpuno vodonepropusne, te moraju biti neprekinute  sa nastavcima izvedenim bez rizika za prodor vode. Hidroizolacije izvesti sa obaveznim stavljanjem preklopa kod izolacionih traka u širini od 10 do 15 cm, te izradom holkera uz vertikalne konstrukcije objekta u minimalnoj visini poda. Izvođač je dužan za ugrađeni sustav hidroizolacije dati garanciju na izvedene radove u skladu s uvjetima i smjernicama proizvođača za ugradnju proizvoda. Ukoliko se ugrađuje materijal za koji ne postoji važeći propis, izvođač je dužan pribaviti ateste od ovlaštene institucije. Svi izolaterski radovi moraju se izvesti kvalitetno i stručno držeći se projektne dokumentacije i propisa.  Bitumenska sendvič traka u skladu s HRN EN 13969:2005 "ili jednakovrijedno" i HRN U.M3231. HRN U.M3.300 "ili jednakovrijedno"</t>
  </si>
  <si>
    <t>Hidroizolacija poda na tlu i ispod zidanih zidova</t>
  </si>
  <si>
    <t>Spojeve konstruktivnih elemenata izvoditi prema projektu i pravilima dobrog zanata za svaki tip opisane konstrukcije (tesarski spojevi, čavlani spojevi, čvorni limovi). Tesarski radovi se obračunavaju po m2 tlocrtne površine konstrukcije i to obavezno na osnovu opisa i nacrta, osim kod konstrukcija sa rešetkastim nosačima gdje se obračunava po m1 nosača, tj. prema zbroju vertikalnih projekcija nosača na ukupnoj površini krovišta. Izvođač je dužan sam iz nacrta i opisa izračunati potrebnu količinu građe i spojnih sredstava, rada i transporta koji svi ulaze u jediničnu cijenu. Građa se isporučuje nezaštićena ukoliko nije opisom pojedine stavke predviđen antiinsekticidni premaz ili dubinska penetracija građe. Građa se isporučuje strojno rezana osim ako se posebno u pojedinoj stavci na zahtijeva da bude i blanjana. Oplate od dasaka, ukočenih ploča i iverica kao i oplate streha zabata i sl. izvoditi od građe propisane vlažnosti te povezivati nehrđajućim galvanski zaštićenim spojnim sredstvima. Podne oplate od ukočenih ploča, iverica ili dasaka lijepiti na grede, odnosno platice ako je tako zahtijevano projektom konstrukcije.</t>
  </si>
  <si>
    <t>Dobava materijala, izrada i montaža klasičnog drvenog jednostrešnog  krovišta od crnogorične piljene građe klase C 24 uz primjenu klasičnih tesarskih spojeva, a sve prema Tehničkom propisu za građevinske konstrukcije, nagiba krovnih ploha 39°.  Građa zaštićena fungicidnom impregnacijom za drvo protiv nametnika, gljivica i plijesni. Uključivo sva potreba spojna sredstva za izradu krovišta i prijenos opterećenja na AB nadozid.
Krovne podrožnice i nazidnice sidriti u arm. bet. elem. građevine. Dimenzija građe prema statičkom proračunu. Krovne plohe izvesti u nagibu u svemu prema projektu.  U stavku uračunati svi potrebni premazi i završno ličenje.  Obračun po m2 površine krovišta.</t>
  </si>
  <si>
    <t>F. TESARSKI I KROVOPOKRIVAČKI RADOVI UKUPNO:</t>
  </si>
  <si>
    <t>Izrada i ugradnja limenog ruba krova (veterlajsne). Stavka uključuje izradu opšivanje zabatnog ruba na krovu od bakrenog lima.  Obračun po m1.</t>
  </si>
  <si>
    <t>Postava ulaznih vrata sakristije.  Vrata su postojeća i ona su se nalazila na uklonjenoj sakristiji. Uključen set okova, kvake i sl. zajedno sa završnim elementima, brtvljenjem i sl. Postojeća vrata se prije ponovne ugradnje obnavljaju prema uputama konzervatora i prema potrebi prilagođavaju novoizvedenom građevinskom otvoru. Mjere provjeriti na licu mjesta. Obračun je po komadu izvedenih vrata.</t>
  </si>
  <si>
    <t xml:space="preserve">Bojanje pročelja, obnovljenog kompletno novom žbukom silikatnom bojom. Bojanje izvesti u skladu sa zahtjevima proizvođača. jediničnom cijenom obuhvatitit:
-dubinsku impregnaciju
-bojanje u dva sloja i tri tona , boju i ton određuje
 konzervator. 
Obračun po m2 površine pročelja.  
</t>
  </si>
  <si>
    <t>Postavljanje postojećih betonskih ploča na podlogu od kamena ili na cem.estrih u novoj sakristiji. Podloga od kamena je granulacije 0 -3  pomiješana s vapnom u omjeru 1:7. Podloga debljine 10 cm. Pločice moraju biti posložene na isti način kako su posložene i sada.</t>
  </si>
  <si>
    <t>Dobava novih betonskih pločica kvalitete i veličine kao postojeće u crkvi po izboru konzervatora, cca 30 %  .</t>
  </si>
  <si>
    <t xml:space="preserve">Dobava i postava stepenica u crkvi debljine 5 cm, od mramora Tranventino  sa  svim potrebnim  predradnjama  ( betoniranje i armiranje podloge za stepenice i pragove ). U cijeni i postava kamena na podgled stepenice.
</t>
  </si>
  <si>
    <t>Pažljivo rušenje postojećih stepenica i njihovo odlaganje na za to predviđen deponij. Prije rušenja dokumetira se stanje postojećih stepenica Obračun je po kompletu izvedenih radova.</t>
  </si>
  <si>
    <t>IZVEDBA PODOVA</t>
  </si>
  <si>
    <t>ZAŠTITA INVENTARA</t>
  </si>
  <si>
    <t>Vizuelni pregled krovišta postojeće crkve od strane nadzornog inženjera, te po potrebi sanacija pokrova krovišta. Sanacija se odnosi na preslagivanje ili zamjenu postojećeg biber crijepa što je sadržano u drugoj stavci.</t>
  </si>
  <si>
    <t>Zamjena postojećeg dotrajalog pokrova crkve i pokrivanje krova BIBER crijepom. Sve prema uputama proizvođača. Ugraditi sve potrebne fazonske komade, odzračnike, i sl. Obračun prema m² krovne plohe.</t>
  </si>
  <si>
    <t>Ponovna izgradnja oltara. Stavka uključuje ponovno zidanje sporednog oltara sa zapadne strane crkve koji je bio uklonjen radi potrebe sanacije temelja. Oltar se izvodi u svemu prema dokumentiranom stanju postojećeg oltara. U stavku uključiti sav potreban rad i materijal do potpune gotovosti obnovljenog oltara. Obračun je po kompletu izvedenih radova.</t>
  </si>
  <si>
    <t xml:space="preserve">Čišćenje vanjske površine zida zapadnog pročelja. Stavka obuhvaća ručno obijanje trošne i vlagom oštećene žbuke sa zapadnog pročelja crkve. Žbuka se otucava ručno do zdravih dijelova, a odbija se kompletno do nosive osnove zida. Žbuka se obija kompletno do nosivog sloja opeke. Uključivo i mehaničko čišćenje reški do dubine od min 3,5 cm, te fugiranje lica zida izvana. Očišćene reške zapunjavaju se vapnenom žbukom Mape-Antique Allettamento ili sl. Obračun po m2 uređene površine, komplet čišćenje i fugiranje. U cijenu stavke je uključen sav materijal, rad i potrebna sredstva i pribor.
Točne količine radova i način obijanja obračunat će se prema građevinskoj knjizi i u svemu prema zatečenom stanju i nalogu projektanta i prema ovjeri nadzornog inženjera. </t>
  </si>
  <si>
    <t xml:space="preserve">Popravak oštećenih dijelova zida i istaka nastalih
tokom izvođenja radova. Obračun po m2 saniranog zida, a prema prethodnom pregledu i upisu
nadzornog inžinjera u građevinski dnevnik.
Obračun po m2 </t>
  </si>
  <si>
    <t xml:space="preserve">Pažljivo iznošenje iz prostora crkve cjelokupnog pokretnog inventara i namještaja, te deponiranje u susjednoj zgradi na za to predviđeno mjesto. Pokretni inventar sastoji se od glavnog oltara, sporednih oltara na istočnoj i zapadnoj strani, 24 komada drvenih klupa, stol ispred glavnog oltara, jedne velike drvene klupe, kamenih elemenata i kipova, vrata i prozora sakristije. Pokretni inventar se prema potrebi rastavlja na dijelove, a sve prema uputama konzervatora i nadzornog inženjera. Obračun po satu rada na iznošenju postojećeg inventara. </t>
  </si>
  <si>
    <t xml:space="preserve">Zaštita svih postojećih otvora na pročelju crkve odmah nakon postave skele pomoću OSB ploča debljine 1,8 cm kako ne bi došlo do njihovog oštećenja. Otvori se štite s unutarnje i vanjske strane. Otvore držati zaštićenima sve do cjelokupnog završetka radova. </t>
  </si>
  <si>
    <t>Zaštita svih postojećih otvora susjedne zgrade (škole) čiji je prostor predviđen za smještaj pokretnog inventara crkve. Otvori se štite s unutarnje strane. Otvore držati zaštićenima sve do cjelokupnog završetka radova i ponovnog vraćanja inventara u prostor crkve. U cijenu je uključena tkanina za zaštitu objekta od sunčevog zračenja sa 100 % nepropusnosti i njezino postavljanje na postojeće otvore (prozori i vrata) zgrade. Obračun je po m2 postavljene tkanine.</t>
  </si>
  <si>
    <t>Popravak postojećih ulaznih vrata škole. Stavkom obuhvaćeni radovi i materijal za popravak postojećih vrata, radi sprječavanja od štetnih vanjskih utjecaja (popravak stakla i sl.). Obračun po kompletu izvedenih vrata.</t>
  </si>
  <si>
    <t>kpl.</t>
  </si>
  <si>
    <t>kom.</t>
  </si>
  <si>
    <t>Dobava i postava metalne police za skladištenje pokretnog inventara crkve. Polica se postavlja u prostoru škole. Metalna polica predviđena je širine 1,10 m, dužine 3 m, sa tri razine. Polica je predviđena za teške terete tipa kao Eurokraftpro-polica za regale za teške terete ili sl. Obračun po komadu postavljene police.</t>
  </si>
  <si>
    <t xml:space="preserve">Dobava zaštitne folije sa zračnim mjehurićima za zaštitu postojećeg pokretnog inventara crkve koji se skladišti u prostoru škole. Pokretni inventar - kipovi, kameni elementi, velika drvena klupa, oltar štite se folijom prije zaštite geotekstilom. Obračun po kvadratnom metru folije sa zračnim mjehurićima. </t>
  </si>
  <si>
    <t>Dobava geotekstila za zaštitu postojećeg pokretnog inventara crkve koji se skladišti u prostoru škole. Pokretni inventar - kipovi, kameni elementi, velika drvena klupa, oltar štite se geotekstilom nakon zaštite folijom sa zračnim mjehurićima. Obračun po kvadratnom metru geotekstila.</t>
  </si>
  <si>
    <t>Radovi koji se ne mogu predvidjeti, a mogu se pojaviti u toku izvođenja. Obračun po satu i upisu u građevinski dnevnik odobreno od nadzornog inženjera, projektanta i investitora.</t>
  </si>
  <si>
    <t>M. OSTALI RADOVI:</t>
  </si>
  <si>
    <t>M: OSTALI RADOVI UKUPNO:</t>
  </si>
  <si>
    <t>L. ELEKTROINSTALACIJE:</t>
  </si>
  <si>
    <t>Dobava, montaža i spajanje razvodnog ormara RO . Ormar je izveden kao podžbukni ormar klase izolacije II,veličine cca 48TE, mehaničke zaštite IP44,   sa ugrađenom slijedećom opremom:</t>
  </si>
  <si>
    <t>automatski osigurač  B 16</t>
  </si>
  <si>
    <t xml:space="preserve">automatski osigurač  B 10                           </t>
  </si>
  <si>
    <t xml:space="preserve">automatski osigurač  C25                          </t>
  </si>
  <si>
    <t xml:space="preserve">daljinski isklopnik 230 V                          </t>
  </si>
  <si>
    <t xml:space="preserve">FID 25/0,3/2p                                             </t>
  </si>
  <si>
    <t>OSO  16 A</t>
  </si>
  <si>
    <t>sitni potrošni materijal ( stezaljke,oznake,vodiči,...) neophodan za kompletnost razvodnog ormara. Stavka podrazumijeva sav potreban rad i materijal .</t>
  </si>
  <si>
    <t>Dobava,montaža i spajanje rasvjetnih tijela :</t>
  </si>
  <si>
    <t>rasvjetna armatura 30D11602 ( mesing, DEKOR Zabok, 200W</t>
  </si>
  <si>
    <t>rasvjetna armatura EP 145 095216-01 Thorn</t>
  </si>
  <si>
    <t xml:space="preserve">rasvjetna armatura 25D10810 DEKOR                                  </t>
  </si>
  <si>
    <t>Panik svjetiljka 8 W, 1sat</t>
  </si>
  <si>
    <t>plafonjera 2x28 W</t>
  </si>
  <si>
    <t>stavka podrazumijeva sav rad i materijal potreban za konačnu funkcionalnost svjetiljki ( žarulje,nosači,...)</t>
  </si>
  <si>
    <t>Dobava, montaža i spajanje elemenata instalacije:</t>
  </si>
  <si>
    <t xml:space="preserve">prekidač  P/Ž izmjenični                                       </t>
  </si>
  <si>
    <t xml:space="preserve">prekidačl P/Ž, obični                                        </t>
  </si>
  <si>
    <t>utičnica P/Ž ,16 A</t>
  </si>
  <si>
    <t xml:space="preserve">tipkalo JpR                                          </t>
  </si>
  <si>
    <t>stavka podrazumijeva sav rad i materijal potreban za konačnu funkcionalnost opreme kao i neophodne kutije za ugradnju elemenata</t>
  </si>
  <si>
    <t>DOBAVA I POLAGANJE CIJEVI. Cijevi se  polažu u zidove podžbukno.</t>
  </si>
  <si>
    <t>TC 25 mm</t>
  </si>
  <si>
    <t>TC 40 mm</t>
  </si>
  <si>
    <t>TC 32 mm</t>
  </si>
  <si>
    <t>metalna SAPA cijev</t>
  </si>
  <si>
    <t xml:space="preserve">Stavka podrazumijeva sav potreban rad i materijal 
( izrada šliceva,gips,raz. kutije,obujmice,....)
</t>
  </si>
  <si>
    <t>m</t>
  </si>
  <si>
    <t xml:space="preserve">Dobava,polaganje i spajanje kabela . Kabeli  se   uvlače u ERC cijevi i polažu u pocinčane kabelske kanale  te dijelom na obujmice:  </t>
  </si>
  <si>
    <t xml:space="preserve">vodič P/F10mm2 </t>
  </si>
  <si>
    <t xml:space="preserve">PP -y 3x2,5 mm2  </t>
  </si>
  <si>
    <t xml:space="preserve">PP -y 3x1,5 mm2  </t>
  </si>
  <si>
    <t>vodič P/F 6 mm2</t>
  </si>
  <si>
    <t>L: ELEKTROINSTALACIJE UKUPNO:</t>
  </si>
  <si>
    <t>Puštanje u rad instalacije, ispitivanje i izdavanje odgovarajućih ispitnih protokola. Obračun po kompletu izvedeneih radova</t>
  </si>
  <si>
    <t xml:space="preserve">Izrada NN priključka i opremanje mjernog mjesta prema uvjetima lokalnog distributera ; 
obračun prema kompletu izvedenih radova , izvodi lokalni distibuter
</t>
  </si>
  <si>
    <t>M:</t>
  </si>
  <si>
    <t>ELEKTROINSTALACIJE</t>
  </si>
  <si>
    <t>Planira se samo zamjena postojećih električnih instalacija prema potrebi tokom izvođenja radova. Nužni radovi na električnim instalacijama izvode se prema Glavnom projektu – elektroprojektu, oznake TD: 56/00, izrađenom od Dinatronic d.o.o., od srpnja 2000.g., a koji je sastavni dio Građevne dozvole od RH, Ureda državne uprave u zagrebačkoj županiji, Ureda za prostorno uređenje, stambeno-komunalne poslove, graditeljstvo i zaštitu okoliša, Ispostava Vrbovec; KLASA: UP/I-361-03/02-03/37; URBROJ: 238-04/7-02-3 od 17. svibnja 2002.g., kojom se dozvoljava sanacija i dogradnja crkve. Prilikom izgradnje temelja izvest će se instalacije uzemljenja.</t>
  </si>
  <si>
    <t>Izvedba uzemljivača: Traku uzemljivača postaviti tako da bude u betonu naglavne grede . pozicionirati je  5 cm iznad  donjeg nivoa  grede te 10 cm od vanjskog ruba grede. Izvode  pozicionirati na pozicuji  postojećih spusteva i  olučnih cijevi. Predvidjeti   dužinu izvoda tako da se na visini cca 1,5 m od nivoa okolnog terena spoji u P/Ž kutiji sa postojećim  spustevima.</t>
  </si>
  <si>
    <t>Stavka uključuje izradu privremene zaštite postojećeg nepokretnog inventara u svemu prema dogovoru sa nadležnom konzervatorskom službom. Svi reprezentativni elementi interijera štite se odgovarajućim zaštitnim konstrukcijama - predviđena izrada privremene drvene podkonstrukcije preko kojih se pristupa obijanju - izvedbi zaštite od OSB ploča 22 mm sa svih strana. Završno se zaštitna konstrukcija oblači slojem geotekstila. Obračun je po m2 štićenog elementa (predviđeno je da se štite orgulje, propovjedaonica i oltari.)</t>
  </si>
  <si>
    <t>Dobava i montaža zaštitne i radne skele (cjevaste) za izvođenje radova u unutrašnjosti crkve. Skela mora biti postavljena prema pravilima struke. Potrebno je izvesti željezne ili drvene ljestve-penjalice za vertikalnu komunikaciju.</t>
  </si>
  <si>
    <t>Dobava i montaža zaštitne i radne skele (cjevaste) za izvođenje radova na pročeljima. Skela mora biti postavljena prema pravilima struke. Potrebno je izvesti željezne ili drvene ljestve-penjalice za vertikalnu komunikaciju. Skela mora biti opremljena zaštitnom mrežom.</t>
  </si>
  <si>
    <r>
      <rPr>
        <i/>
        <sz val="10"/>
        <rFont val="Calibri"/>
        <family val="2"/>
        <scheme val="minor"/>
      </rPr>
      <t xml:space="preserve">OPĆI UVJETI: </t>
    </r>
    <r>
      <rPr>
        <sz val="10"/>
        <rFont val="Calibri"/>
        <family val="2"/>
        <scheme val="minor"/>
      </rPr>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sve nabave, transporte do gradilišta, horizontalne i vertikalne  transporte na gradilištu, sav potreban rad, osnovni i pomoćni materijal i pomoćne radnje, razne pripomoći - instalaterima i sl.; izradu radioničke dokumentacije, sva ispitivanja i nabavu atestne dokumentacije na hrvatskom jeziku, izradu dokumentacije izvedenog stanja u dva primjerka; sva čišćenja u tijeku i nakon završetka radova, a sve do potpune funkcionalne gotovosti svake pojedine stavke i troškovnika u cjelini, geodetski snimak i ucrtavanje položaja svih izvedenih podzemnih instalacija (vodovod, kanalizacija, hidrant, plin, dtk instalacije i dr). 
Urediti, održavati gradilište i ponovno dovesti okoliš u prijašnje stanje s radovima koji moraju biti uračunati u paušalnu cijenu.  Gradilište mora biti uređeno sukladno odredbama Zakona o zaštiti na radu sukladno elaboratu uređenja gradilišta. Montirati ploču s podacima o građevini, investitoru, odobrenju za građenje, projektantu, nadzoru i izvoditeljima radova. Uklanjanje ploče po dovršetku radova uključeno u cijenu.</t>
    </r>
  </si>
  <si>
    <r>
      <t>m</t>
    </r>
    <r>
      <rPr>
        <sz val="10"/>
        <rFont val="Calibri"/>
        <family val="2"/>
      </rPr>
      <t>²</t>
    </r>
  </si>
  <si>
    <r>
      <t>m</t>
    </r>
    <r>
      <rPr>
        <sz val="10"/>
        <rFont val="Calibri"/>
        <family val="2"/>
      </rPr>
      <t>¹</t>
    </r>
  </si>
  <si>
    <r>
      <t>Strojni iskop za tamponski sloj nasipa ispod podne ploče sakristije u tlu "C" kategorije. Iskop izvesti do donje kote nasipnog sloja. A sve prema visinskim kotama iz projekta. Obračun po m</t>
    </r>
    <r>
      <rPr>
        <sz val="10"/>
        <rFont val="Calibri"/>
        <family val="2"/>
      </rPr>
      <t>³ iskopa u sraslom stanju.</t>
    </r>
  </si>
  <si>
    <r>
      <t>Dobava i doprema materijala, te strojno betoniranje armirano betonskih vertikalnih serklaža u zidovima od NF opeke d=25.00 cm, betonom klase C 25/30. Betoniranje se izvodi u višestranoj glatkoj oplati za vidljivi beton. Visina podupiranja do 4.0 m. Uključena ugradnja umetaka za otvore, šliceve, oplata i sl. Armatura B500B obračunata u armiračkim radovima. Obračun po m</t>
    </r>
    <r>
      <rPr>
        <sz val="10"/>
        <rFont val="Calibri"/>
        <family val="2"/>
      </rPr>
      <t>³</t>
    </r>
    <r>
      <rPr>
        <sz val="10"/>
        <rFont val="Calibri"/>
        <family val="2"/>
        <scheme val="minor"/>
      </rPr>
      <t xml:space="preserve"> ugrađenog betona. Izvedba i njega betonskih konstrukcija prema zahtjevima iz norme HRN ENV 13670:2010 "ili jednakovrijedna". 
</t>
    </r>
  </si>
  <si>
    <r>
      <t>Armiranje AB građevinskih elemenata. Dobava i ugradnja građevinskog željeza B500B prema statičkom proračunu. cca 100 kg/m</t>
    </r>
    <r>
      <rPr>
        <sz val="10"/>
        <rFont val="Calibri"/>
        <family val="2"/>
      </rPr>
      <t>³</t>
    </r>
  </si>
  <si>
    <t>Zidanje vanjskih zidova punom opekom NF, debljine 25 cm u pc mortu MO15. U cijenu uključen sav rad i materijal. Obračun po m3 izvedenog zida. Zidovi se zidaju kod izgradnje nove sakristije.</t>
  </si>
  <si>
    <r>
      <t>m</t>
    </r>
    <r>
      <rPr>
        <sz val="10"/>
        <rFont val="Calibri"/>
        <family val="2"/>
      </rPr>
      <t>³</t>
    </r>
  </si>
  <si>
    <r>
      <t>Dobava i postava PE folije (1000 kg/m</t>
    </r>
    <r>
      <rPr>
        <sz val="10"/>
        <rFont val="Calibri"/>
        <family val="2"/>
      </rPr>
      <t>³</t>
    </r>
    <r>
      <rPr>
        <sz val="10"/>
        <rFont val="Calibri"/>
        <family val="2"/>
        <scheme val="minor"/>
      </rPr>
      <t>), debljine 0.2 mm u slojevima poda ispod cementnog estriha. Folija se polaže s preklopima min. 10 cm.</t>
    </r>
  </si>
  <si>
    <r>
      <t>Obračun po m</t>
    </r>
    <r>
      <rPr>
        <sz val="10"/>
        <rFont val="Calibri"/>
        <family val="2"/>
      </rPr>
      <t>²</t>
    </r>
    <r>
      <rPr>
        <sz val="10"/>
        <rFont val="Calibri"/>
        <family val="2"/>
        <scheme val="minor"/>
      </rPr>
      <t xml:space="preserve"> položene folije</t>
    </r>
  </si>
  <si>
    <r>
      <t>Stavka obuhvaća izradu svih vrsta opšava I spojeva hidroizolacije te izvedbu prodora kroz hidroizolaciju, sve do potpune funkcionalnosti. Obračun po m</t>
    </r>
    <r>
      <rPr>
        <sz val="10"/>
        <rFont val="Calibri"/>
        <family val="2"/>
      </rPr>
      <t>² horizontalne površine izolacije.</t>
    </r>
  </si>
  <si>
    <r>
      <t>U cijenu uključen sav potreban materijal i rad. Obračun po m</t>
    </r>
    <r>
      <rPr>
        <sz val="10"/>
        <rFont val="Calibri"/>
        <family val="2"/>
      </rPr>
      <t>²</t>
    </r>
    <r>
      <rPr>
        <sz val="10"/>
        <rFont val="Calibri"/>
        <family val="2"/>
        <scheme val="minor"/>
      </rPr>
      <t xml:space="preserve"> tlocrtne površine.</t>
    </r>
  </si>
  <si>
    <r>
      <t>Dobava i postava toplinsko izolacijskih ploča od mineralne vune debljine d=18 cm za toplinsku izolaciju stropne konstrukcije nove sakristije. Toplinsko izolacijske ploče postavljaju se između drvenih greda na postavljenu daščanu oplatu. Prilikom postavljanja obratiti pažnju na spojeve izolacije. U stavku uključiti sav potreban rad i materijal. Obračun po m</t>
    </r>
    <r>
      <rPr>
        <sz val="10"/>
        <rFont val="Calibri"/>
        <family val="2"/>
      </rPr>
      <t>² postavljene toplinske izolacije stropne konstrukcije</t>
    </r>
  </si>
  <si>
    <r>
      <t xml:space="preserve">Kvaliteta proizvoda prema normi HRN EN 338:2016 </t>
    </r>
    <r>
      <rPr>
        <sz val="10"/>
        <rFont val="Calibri"/>
        <family val="2"/>
      </rPr>
      <t>"ili jednakovrijedno"; Konstrukcijsko drvo - Razredi čvrstoće</t>
    </r>
  </si>
  <si>
    <r>
      <t xml:space="preserve">Kvaliteta proizvoda prema normi HRN EN 300:2008 </t>
    </r>
    <r>
      <rPr>
        <sz val="10"/>
        <rFont val="Calibri"/>
        <family val="2"/>
      </rPr>
      <t>"ili jednakovrijedno"; Ploče s usmjerenim iverjem - Definicije, razredba i specifikacije</t>
    </r>
  </si>
  <si>
    <r>
      <t xml:space="preserve">Kontrola kvalitete prema </t>
    </r>
    <r>
      <rPr>
        <sz val="10"/>
        <rFont val="Calibri"/>
        <family val="2"/>
      </rPr>
      <t>Tehničkom propisu.</t>
    </r>
  </si>
  <si>
    <r>
      <t>biber crijep za obnovu postojećeg krova cca 15</t>
    </r>
    <r>
      <rPr>
        <sz val="10"/>
        <rFont val="Calibri"/>
        <family val="2"/>
      </rPr>
      <t>%</t>
    </r>
  </si>
  <si>
    <r>
      <t xml:space="preserve">Dobava, izrada i ugradnja visećih horizontalnih okruglih oluka, izrađenih od bakrenog lima debljine 0.55mm, 2r=16cm, sve prema detalju izvedbe, kuka od bakrenog plosnog profila 25/4mm, s učvrsnim perima, izvedbu odvodnih grla za cijevi </t>
    </r>
    <r>
      <rPr>
        <sz val="10"/>
        <rFont val="Calibri"/>
        <family val="2"/>
      </rPr>
      <t>Ø</t>
    </r>
    <r>
      <rPr>
        <sz val="10"/>
        <rFont val="Calibri"/>
        <family val="2"/>
        <scheme val="minor"/>
      </rPr>
      <t>120, sve spoj lotanjem. Stavka uključuje sav potreban rad, transport i materijal do potpune gotovosti. Obračun po m1.</t>
    </r>
  </si>
  <si>
    <r>
      <t>m</t>
    </r>
    <r>
      <rPr>
        <sz val="10"/>
        <rFont val="Calibri"/>
        <family val="2"/>
      </rPr>
      <t>´</t>
    </r>
  </si>
  <si>
    <r>
      <t xml:space="preserve">Dobava, izrada i ugradnja vertikalnih olučnih cijevi </t>
    </r>
    <r>
      <rPr>
        <sz val="10"/>
        <rFont val="Calibri"/>
        <family val="2"/>
      </rPr>
      <t>Ø</t>
    </r>
    <r>
      <rPr>
        <sz val="10"/>
        <rFont val="Calibri"/>
        <family val="2"/>
        <scheme val="minor"/>
      </rPr>
      <t xml:space="preserve">120mm, izrađenih od bakrenog lima debljine 0.55mm, sve prema detalju izvedbe, bakrenih obujmica od bakrenog presjeka 30/2mm, na međurazmaku 150cm, tiplanim u zid od opeke, svi spojevi lotani. Stavka uključuje sav potreban rad, transport i materijal do potpune gotovosti. 
</t>
    </r>
  </si>
  <si>
    <r>
      <t>Bojanje zidova, stropova i svodova unutrašnjosti u dva sloja. Bojaju se površine nove ožbukane sakristije i površine nove žbuke u unutrašnjosti crkve. Prvi sloj gustim vapnom, a drugi bojom nasličnijoj boji starog vapna. Sve prema uputama konzervatora. Obračun po kvadratnom metru m</t>
    </r>
    <r>
      <rPr>
        <sz val="10"/>
        <rFont val="Calibri"/>
        <family val="2"/>
      </rPr>
      <t>².</t>
    </r>
  </si>
  <si>
    <r>
      <t>Dobava i postavljanje geotekstila ispod tamponskog sloja od kamena. Obračun po m</t>
    </r>
    <r>
      <rPr>
        <sz val="10"/>
        <rFont val="Calibri"/>
        <family val="2"/>
      </rPr>
      <t>²</t>
    </r>
  </si>
  <si>
    <t xml:space="preserve">Pažljivo unošenje iz prostora škole cjelokupnog pokretnog inventara i namještaja, te ponovno sastavljanje u crkvi na za to predviđeno mjesto. Pokretni inventar sastoji se od glavnog oltara, sporednih oltara na istočnoj i zapadnoj strani, 24 komada drvenih klupa, stol ispred glavnog oltara, jedne velike drvene klupe. Pokretni inventar se sastavlja i ugrađuje prema uputama konzervatora i nadzornog inženjera. Obračun po satu rada na iznošenju postojećeg inventara. </t>
  </si>
  <si>
    <t>Pažljiva obnova i ugradnja postojećih kamenih elemenata i kipova na pročelje crkve. Kameni elementi i kipovi obnavljaju se i ugrađuju prema uputama konzervatora i nadzornog inženjera. Obračun po kompletu izvedenih radova na ponovnoj ugradnji postojećih kamenih elemenata i kipova.</t>
  </si>
  <si>
    <r>
      <t>m</t>
    </r>
    <r>
      <rPr>
        <sz val="10"/>
        <rFont val="Calibri"/>
        <family val="2"/>
      </rPr>
      <t>1</t>
    </r>
  </si>
  <si>
    <t xml:space="preserve">Projektantski nadzor konstrukcijske obnove građevine javne i društvene namjene (vjerska ustanova) - CRKVA SV. MAJKE BOŽJE LAURETANSKE </t>
  </si>
  <si>
    <t xml:space="preserve">Konzervatorski nadzor konstrukcijske obnove građevine javne i društvene namjene (vjerska ustanova) - CRKVA SV. MAJKE BOŽJE LAURETANSKE </t>
  </si>
  <si>
    <t>Uređenje okoliša crkve, nakon sanacije temelja i izgradnje sakristije. U stavku uključiti sav potreban rad i materijal. Uređenje okoliša podrazumijeva čišćenje okoliša crkve od ostataka građevnog materijala, šute i sl. Poravnanje terena okolo crkve čistim zemljanim materijalom i priprema zemlje za sjetvu trave. Okoliš crkve mora se vratiti u prvobitno stanje kakvo je bilo prije početka izvođenja radova. Obračun je po kompletu izvedenih radova.</t>
  </si>
  <si>
    <t>Žbukanje i popravak žbuke u unutrašnjosti crkve (na zidovima, svodovima i profiliranim dijelovima) industrijskim vapnenim mortom u grubom i finom sloju promjenjive debljine. Odabir vrste žbuke prema uputama konzervatora, projektanta i nadzornog inženjera. Žbukanje se izvodi na dobro očišćenoj, oprašenoj površini. Prije pristupanja žbukanju površinu zida potrebno je dobro navlažiti. U cijeni i zidarsko krpanje, popravljanje žbuke, rezanje ostataka cjevčica od injektiranja. Obračun po kvadratnom metru ožbukane površine. Završni sloj fino zagladiti. Za kvalitetu žbuke izvoditelj je dužan pribaviti stručni nalaz i mišljenje ovlaštene ustanove za ispitivanje kvalitete žbuke, što je obuhvaćeno jediničnom cijenom ove stavke. Žbukanje izvoditi prema uputama konzervatora. Žbukanje se izvodi  na mjestima ojačanja zidova, injektiranja pukotina (završni sloj žbuke).</t>
  </si>
  <si>
    <t xml:space="preserve">Žbukanje profiliranih dijelova pročelja (vijenac)  industrijskim vapnenim mortom u grubom i finom sloju ukupne debljine do 2 cm.Odabir vrste žbuke prema uputama konzervatora, projektanta i nadzornog inženjera.  Žbukanje se izvodi na dobro očišćenoj, oprašenoj i vodom ispranoj površini. Prije pristupanja žbukanju profil je potrebno dobro navlažiti. U cijeni i zidarsko krpanje, popravljanje žbuke. Obračun po m dužine profila.  Završni sloj fino zagladiti. Za kvalitetu žbuke izvoditelj je dužan pribaviti stručni nalaz i mišljenje ovlaštene ustanove za ispitivanje kvalitete žbuke, što je obuhvaćeno jediničnom cijenom ove stavke. Obračun se vrši po m1.  Sve profilacije izvoditi šablonama koje je prethodno pregledao i odobrio konzervator. Šablone upotrebljavati uz obveznu postavu vodilica. Žbukanje izvoditi prema uputama konzervatora. </t>
  </si>
  <si>
    <t xml:space="preserve">Žbukanje i popravak žbuke ravnih i profiliranih površina pročelja crkve industrijskim vapnenim mortom u grubom i finom sloju promjenjive debljine. Odabir vrste žbuke prema uputama konzervatora, projektanta i nadzornog inženjera. Žbukanje se izvodi na dobro očišćenoj, oprašenoj i vodom ispranoj površini. Prije pristupanja žbukanju površinu zida potrebno je dobro navlažiti. U cijeni i zidarsko krpanje, popravljanje žbuke, rezanje ostataka cjevčica od injektiranja. Obračun po kvadratnom metru ožbukane površine. Završni sloj fino zagladiti. Za kvalitetu žbuke izvoditelj je dužan pribaviti stručni nalaz i mišljenje ovlaštene ustanove za ispitivanje kvalitete žbuke, što je obuhvaćeno jediničnom cijenom ove stavke. Žbukanje izvoditi prema uputama konzervatora. Žbukanje pročelja izvodi se na mjestima ojačanja zidova (završni sloj žbuke), injektiranja pukotina i na površini zapadnog pročelja gdje nije bilo nove žbuke. </t>
  </si>
  <si>
    <t>Strojni i ručni iskop miješanog zemljanog i kamenog materijala unutar crkve debljine cca 50 cm, za postavljanje novog tamponskog sloja kamena za postavljanje poda.</t>
  </si>
  <si>
    <r>
      <t>Izrada  tamponskog  sloja  od  kamena, debljine cca 50 cm  s  nabijanjem  do  Ms=40 MN/m</t>
    </r>
    <r>
      <rPr>
        <vertAlign val="superscript"/>
        <sz val="10"/>
        <rFont val="Calibri"/>
        <family val="2"/>
        <scheme val="minor"/>
      </rPr>
      <t>2</t>
    </r>
    <r>
      <rPr>
        <sz val="10"/>
        <rFont val="Calibri"/>
        <family val="2"/>
        <scheme val="minor"/>
      </rPr>
      <t xml:space="preserve">, mjereno kružnom pločom </t>
    </r>
    <r>
      <rPr>
        <sz val="10"/>
        <rFont val="Calibri"/>
        <family val="2"/>
      </rPr>
      <t>Ø</t>
    </r>
    <r>
      <rPr>
        <sz val="10"/>
        <rFont val="Calibri"/>
        <family val="2"/>
        <scheme val="minor"/>
      </rPr>
      <t>30 cm. Obračun po m</t>
    </r>
    <r>
      <rPr>
        <vertAlign val="superscript"/>
        <sz val="10"/>
        <rFont val="Calibri"/>
        <family val="2"/>
        <scheme val="minor"/>
      </rPr>
      <t>3</t>
    </r>
    <r>
      <rPr>
        <sz val="10"/>
        <rFont val="Calibri"/>
        <family val="2"/>
        <scheme val="minor"/>
      </rPr>
      <t xml:space="preserve"> ugrađenog  materijala  u  sabijenom  stanju.</t>
    </r>
  </si>
  <si>
    <t>Vrbovec, studeni 2022.</t>
  </si>
  <si>
    <t>Investitor:</t>
  </si>
  <si>
    <t>Župa sv. Petra apostola</t>
  </si>
  <si>
    <t>Preseka 2, 10346 Preseka</t>
  </si>
  <si>
    <t>OIB: 86040853900</t>
  </si>
  <si>
    <t>Građevina:</t>
  </si>
  <si>
    <t>Crkva sv. Majke Božje</t>
  </si>
  <si>
    <t>Lauretanske</t>
  </si>
  <si>
    <t>Lokacija:</t>
  </si>
  <si>
    <t>Pogančec</t>
  </si>
  <si>
    <t>k.č.br. 1202, k.o. Hruškovica</t>
  </si>
  <si>
    <t>Sadržaj:</t>
  </si>
  <si>
    <t>Projekt obnove</t>
  </si>
  <si>
    <t>konstrukcije zgrade</t>
  </si>
  <si>
    <t>Razina:</t>
  </si>
  <si>
    <t>Troškovnik radova</t>
  </si>
  <si>
    <t>Br. projekta:</t>
  </si>
  <si>
    <t>30-22-17</t>
  </si>
  <si>
    <t>Izradio:</t>
  </si>
  <si>
    <t>Sveučilište u Zagrebu</t>
  </si>
  <si>
    <t>Arhitektonski fakultet</t>
  </si>
  <si>
    <t>Zavod za zgradarstvo i fiziku zgrada</t>
  </si>
  <si>
    <t>Datum:</t>
  </si>
  <si>
    <t>studeni, 2022.</t>
  </si>
  <si>
    <t>Uvod</t>
  </si>
  <si>
    <t xml:space="preserve">Tijekom izvođenja radova obvezno se treba pridržavati slijedećih zakona i propisa, normativa i standarda:
- Zakon o gradnji (NN.br. 153/13, 20/17, 39/19, 125/19),
- Zakon o zaštiti na radu (NN.br. 71/14, 118/14, 154/14, 94/18, 96/18),
- Zakon o zaštiti i očuvanju kulturnih dobara (NN. br. 69/99, 151/03, 157/03, 87/09, 88/10, 61/11, 25/12, 136/12, 157/13, 152/14, 98/15 i 44/17, 90/18, 32/20, 62/20),
- Zakon o normizaciji ( NN br. 80/13 ),
- Tehnički propis o građevnim proizvodima (NN br. 35/18),
- Tehnički propis za građevinske konstrukcije (NN.br. 17/17, 75/20).
Svi radovi na sanaciji sakristije iskazani su u troškovniku priloženom arhitektonskom projektu. Svi radovi na sanaciji temelja i temeljnog tla iskazani su u troškovniku priloženom projektu sanacije temeljne konstrukcije i pojačanja temeljnog tla. Sve mjere provjeriti na licu mjesta! Obavezan pregled lokacije prije davanje ponude!
</t>
  </si>
  <si>
    <t>Jed. mjere</t>
  </si>
  <si>
    <t>Izvođač radova je obvezan izvršiti svoju organizaciju izvedbe radova prema Zakonu o zaštiti na radu.
Budući da se radovi izvode prema projektnoj dokumentaciji kao obnova dijela nosive konstrukcije na nepokretnom kulturnom dobru, izvoditelj radova mora već kod izrade Plana uređenja radilišta voditi računa o načinu izvedbe i prilagoditi organizaciju rada postojećem stanju i sve obuhvatiti vremenskim planom izvedbe radova.
Izvoditelj radova mora posebno voditi brigu tijekom same izvedbe da sanacija konstrukcije bude vjerno izvedena postojećoj mehaničkoj shemi nosive konstrukcije.
Izvoditelj radova mora predati uz svoju ponudu za izvođenje radova izjavu da je upoznat sa posebnostima izvedbe na obnovi nepokretnog kulturnog dobra i da će izvesti projektirane radove uz sve neophodne mjere zaštite od oštećivanja ostalih dijelova u građevini kao i okoliša.
Sve privremene pristupne putove, odlagališta materijala, pomoćne skele i druge zaštitne mjere mora izvesti, održavati i ukloniti ih tako, da ne ugrozi živote susjeda i odvijanje ostalih radova u građevini.
Ove pripremne i završne radove mora izvoditelj radova obuhvatiti u cijeni svojih radova bez posebne naknade.
Ostale radove mora izvesti sukladno dolje navedenim opisima troškovnika.</t>
  </si>
  <si>
    <t>1.1</t>
  </si>
  <si>
    <t>Izvedba privremene montažne ograde</t>
  </si>
  <si>
    <t>Izvedba privremene montažne ograde oko gradilišta visine 2.0 m, sve prema tehnologiji izvoditelja radova i lokalnim prilikama, ograda mora biti sigurnosna, ne smije ugrožavati prolaznike i mora biti izvedena:</t>
  </si>
  <si>
    <t>a - obvezno s noćnom rasvjetom upozorenja, kao i ostalim znakovima upozorenja na vidljivim mjestima kao npr. ''pozor, visoki napon'', '' opasnost od visećeg tereta'' i dr. obveznim znakovima upozorenja.</t>
  </si>
  <si>
    <t>b - sa ostalim znakovima upozorenja na vidljivim mjestima.</t>
  </si>
  <si>
    <t>Prema Planu uređ. radil.</t>
  </si>
  <si>
    <t>paušal</t>
  </si>
  <si>
    <t>1.2</t>
  </si>
  <si>
    <t>Postava reklamne ploče</t>
  </si>
  <si>
    <t>Postava reklamne ploče sa opisom projekta, brojem odobrenja za građenje, imenima izvoditelja radova, investitora, imenima nadzornog inženjera, odgovornim projektantima.</t>
  </si>
  <si>
    <t>PRIPREMNI RADOVI UKUPNO:</t>
  </si>
  <si>
    <r>
      <t>2</t>
    </r>
    <r>
      <rPr>
        <b/>
        <sz val="10"/>
        <color rgb="FF000000"/>
        <rFont val="Arial"/>
        <family val="2"/>
        <charset val="238"/>
      </rPr>
      <t>.</t>
    </r>
  </si>
  <si>
    <t>DEMONTAŽE I RUŠENJA</t>
  </si>
  <si>
    <t>Izvođenje radova se mora odvijati u skladu s važećim tehničkim propisima za radove rušenja. Nadalje radove treba izvoditi sukladno propisima o zaštiti na radu, tj. paziti na rad strojeva, na moguća urušavanja, na postavu i održavanju zaštitnih ograda i skela te sve ostalo. Za osjetljive odnosno složene radove treba izvoditelj izraditi posebne mjere rušenja s razradom pojedinih faza radova (projekt organizacije rada) i zatražiti suglasnost projektanta.
Izvoditelj mora voditi posebnu brigu o načinu izvođenja radova rušenja tijekom loših vremenskih uvjeta (kiša, eventualno zimski rad i dr.). Izvoditelj radova mora o svemu voditi dnevnik. Posebno se skreće pažnja izvoditelju na mogućnost pojave konstruktivnih oštećenja te da u takvom slučaju poduzme odgovarajuće mjere.</t>
  </si>
  <si>
    <t>Izrada zaštitne i radne skele oko svih pročelja građevine, koja je potrebna za sigurno izvođenje predviđenih radova sanacije obračunata u arhitektonskom projektu.</t>
  </si>
  <si>
    <t>Uklanjanje ispucale i odvojene žbuke obračunato u arhitektonskom projektu.</t>
  </si>
  <si>
    <t>2.1</t>
  </si>
  <si>
    <t>Uklanjanje dijela opločenja s poda pjevališta</t>
  </si>
  <si>
    <t>Pažljivo uklanjanje postojećeg opločenja s poda pjevališta u širini 30 cm uz južni zid pročelja, radi ugradnje nove zatege kroz pod pjevališta. Ploče su postavljene u sloju pijeska. U stavku uključiti pažljivo skidanje, čišćenje i odlaganje, radi ponovne ugradnje u pod crkve.</t>
  </si>
  <si>
    <r>
      <t>Obračun je po m</t>
    </r>
    <r>
      <rPr>
        <vertAlign val="superscript"/>
        <sz val="10"/>
        <color theme="1"/>
        <rFont val="Arial"/>
        <family val="2"/>
        <charset val="238"/>
      </rPr>
      <t>2</t>
    </r>
    <r>
      <rPr>
        <sz val="10"/>
        <color theme="1"/>
        <rFont val="Arial"/>
        <family val="2"/>
        <charset val="238"/>
      </rPr>
      <t xml:space="preserve"> uklonjenog poda.</t>
    </r>
  </si>
  <si>
    <r>
      <t>m</t>
    </r>
    <r>
      <rPr>
        <vertAlign val="superscript"/>
        <sz val="10"/>
        <color rgb="FF000000"/>
        <rFont val="Arial"/>
        <family val="2"/>
        <charset val="238"/>
      </rPr>
      <t>2</t>
    </r>
  </si>
  <si>
    <t>2.2</t>
  </si>
  <si>
    <t>Uklanjanje postojeće zatege</t>
  </si>
  <si>
    <t>Nakon ugradnje i prednapinjanja novih zatega pri dnu lučnog zidanog nosača zvonika (u potkrovlju), potrebno je pažljivo ukloniti postojeću zategu (prikazano na nacrtu broj 04 i 06). Stara zatega se uklanja samo na dijelu gdje slobodno prolazi kroz prostor, dok preostali dio ostaje u zidu.</t>
  </si>
  <si>
    <t>Obračun po metru dužnom uklonjene zatege.</t>
  </si>
  <si>
    <t>m'</t>
  </si>
  <si>
    <t>DEMONTAŽE I RUŠENJA UKUPNO:</t>
  </si>
  <si>
    <t>OJAČANJE NOSIVE KONSTRUKCIJE</t>
  </si>
  <si>
    <r>
      <t>Opća napomena za sanaciju - ugradnju ojačanja:
- prije rezanja projektiranih elemenata ojačanja stvarnu mjeru treba provjeriti na licu mjesta,
- sva bušenja kroz zidnu masu izvesti isključivo krunskim bušenjem, korištenje kompresorskih bušilica (vibrirajućih) nije dozvoljeno,
- zatege, tkanine i užad ugrađuju se prema detaljnim uputama proizvođača,
- nakon ugradnje sidara, zatega u zaštitnim cijevima i užadi u prodore kroz zidove (izbušene radi njihove ugradnje) potrebno je u potpunosti zapuniti smjesom za injektiranje.
- rad s epoksidnim ljepilima i injekcionim smjesama izvoditi prema detaljnim uputama proizvođača,
- mort za zidanje neka je spravljen od bijelog cementa, gašenog vapna i agregata omjera 1:3:9
- s istim mortom zatvarat će se i zasjeci u zidovima u koje se ugrađuju zatege,
- sve čelične dijelove koji se koriste kao nosivi elementi izvode se od konstruktivnih čelika karakteristične granice popuštanja f</t>
    </r>
    <r>
      <rPr>
        <vertAlign val="subscript"/>
        <sz val="10"/>
        <color theme="1"/>
        <rFont val="Arial"/>
        <family val="2"/>
        <charset val="238"/>
      </rPr>
      <t>yk</t>
    </r>
    <r>
      <rPr>
        <sz val="10"/>
        <color theme="1"/>
        <rFont val="Arial"/>
        <family val="2"/>
        <charset val="238"/>
      </rPr>
      <t xml:space="preserve"> = 355 MPa, a pasivni prošavi od rebrastog armaturnog čelika karakteristične granice popuštanja f</t>
    </r>
    <r>
      <rPr>
        <vertAlign val="subscript"/>
        <sz val="10"/>
        <color theme="1"/>
        <rFont val="Arial"/>
        <family val="2"/>
        <charset val="238"/>
      </rPr>
      <t>yk</t>
    </r>
    <r>
      <rPr>
        <sz val="10"/>
        <color theme="1"/>
        <rFont val="Arial"/>
        <family val="2"/>
        <charset val="238"/>
      </rPr>
      <t xml:space="preserve"> = 500 MPa, sve adekvatno zaštiti toplim pocinčavanjem,
- prilikom postavljanja ojačanja u unutrašnjosti crkve, posebnu pažnju posvetiti zaštiti oslika, te radove izvoditi uz prethodni dogovor s konzervatorom i restauratorom uz stalni nadzor restauratora.</t>
    </r>
  </si>
  <si>
    <t>3.1</t>
  </si>
  <si>
    <t>Ugradnja zatega</t>
  </si>
  <si>
    <t>3.1.1</t>
  </si>
  <si>
    <t>Ugradnja zatega kroz pod crkve (nacrt broj 01)</t>
  </si>
  <si>
    <t>a – Izvedba bušotine min. Ø30 mm kroz zidani temelj Obračun na nacrtu broj 01.</t>
  </si>
  <si>
    <t>b – Ugradnja zatega ZN1 – ZN8.</t>
  </si>
  <si>
    <t>c – Sidrenje zatege na sidrenoj ploči, sve prema uputi proizvođača, prednapinjanje zatege silom od 30 kN.</t>
  </si>
  <si>
    <t>d– Injektiranje šupljine u zidu oko ugrađene zatege po čitavoj dužini zatege, obračun po m' šupljine.</t>
  </si>
  <si>
    <t>e – Naknadno betoniranje utora u naglavnim gredama betonom klase C30/37, dimenzija utora 20/40/30 cm, 20 pozicija.
Uključen sav potrebni materijal i rad.</t>
  </si>
  <si>
    <r>
      <t>m</t>
    </r>
    <r>
      <rPr>
        <vertAlign val="superscript"/>
        <sz val="10"/>
        <color theme="1"/>
        <rFont val="Arial"/>
        <family val="2"/>
        <charset val="238"/>
      </rPr>
      <t>3</t>
    </r>
  </si>
  <si>
    <t>Zatega s jednstrukim užetom za naknadno prednapinjanje koje je zaštićeno mašću/voskom i obloženo neprekidnom oblogom (pojedino uže minimalne nominalne površine presjeka 140 mm2, karakteristične vlačne čvrstoće 1860 MPa). Dužina ugradnje + dodatni 1,00m za sidrenje i prihvat preše. Uključen sav potrebni materijal i rad, te prednapinjanje zatega. Obračun na nacrtu broj 01</t>
  </si>
  <si>
    <t>Sidrene ploče 200/200/20 mm, 20 komada.
Obračun po kilogramu</t>
  </si>
  <si>
    <t>3.1.2</t>
  </si>
  <si>
    <t>Ugradnja zatege kroz pod pjevališta (nacrt broj 03)</t>
  </si>
  <si>
    <t>a – Izvedba bušotine min. Ø30 mm kroz zid od opeke. Obračun na nacrtu broj 03.</t>
  </si>
  <si>
    <t>b – Izvedba utora u zidu za ugradnju sidrenih ploča i sidrene glave. Utori su dimenzija 35/35 cm, dubine 25 cm. Obračun po pripremljenom utoru u zidu.</t>
  </si>
  <si>
    <t>c – Izvedba podloge za sidrenu ploču od betona C30/37, dimenzije 35/35 cm, debljine ~5 cm, max. zrno agregata 6 mm, te ugradnja injekcionih cjevčica (ventila) i odzračnika. Obračun po obrađenom mjestu.</t>
  </si>
  <si>
    <t>d – Ugradnja zatege ZN8g.</t>
  </si>
  <si>
    <t>e – Sidrenje zatege na sidrenoj ploči, sve prema uputi proizvođača, prednapinjanje zatege silom od 30 kN i zaštita svih čeličnih dijelova slojem reparaturnog konstruktivnog morta.</t>
  </si>
  <si>
    <t>f– Injektiranje šupljine u zidu oko ugrađene zatege po čitavoj dužini zatege, obračun po m' šupljine.</t>
  </si>
  <si>
    <t xml:space="preserve">g – Zatvaranje otvora do lica zida odgovarajućim komadima opeke u propisanom mortu. Uključen sav potrebni materijal i rad.
Obračun po obrađenom mjestu. </t>
  </si>
  <si>
    <r>
      <t>h – Vraćanje ranije uklonjenog opločenja na podu pjevališta. Opločenje postaviti u sloj pijeska, istovjetan postojećem. Opločenje potrebno vratiti u stanje istovjetno postojećem stanju.
Obračun je po m</t>
    </r>
    <r>
      <rPr>
        <vertAlign val="superscript"/>
        <sz val="10"/>
        <color theme="1"/>
        <rFont val="Arial"/>
        <family val="2"/>
        <charset val="238"/>
      </rPr>
      <t>2</t>
    </r>
    <r>
      <rPr>
        <sz val="10"/>
        <color theme="1"/>
        <rFont val="Arial"/>
        <family val="2"/>
        <charset val="238"/>
      </rPr>
      <t xml:space="preserve"> saniranog poda.</t>
    </r>
  </si>
  <si>
    <r>
      <t>m</t>
    </r>
    <r>
      <rPr>
        <vertAlign val="superscript"/>
        <sz val="10"/>
        <color theme="1"/>
        <rFont val="Arial"/>
        <family val="2"/>
        <charset val="238"/>
      </rPr>
      <t>2</t>
    </r>
  </si>
  <si>
    <t>Zatega s jednstrukim užetom za naknadno prednapinjanje koje je zaštićeno mašću/voskom i obloženo neprekidnom oblogom (pojedino uže minimalne nominalne površine presjeka 140 mm2, karakteristične vlačne čvrstoće 1860 MPa). Dužina ugradnje + dodatni 1,00m za sidrenje i prihvat preše. Uključen sav potrebni materijal i rad, te prednapinjanje zatega. Obračun na nacrtu broj 03</t>
  </si>
  <si>
    <t>Sidrene ploče 250/250/25 mm, 2 komada.
Obračun po kilogramu</t>
  </si>
  <si>
    <t>3.1.3</t>
  </si>
  <si>
    <t>Ugradnja zatega obostrano pored lučnog zidanog nosača zvonika (nacrti broj 04 i 06)</t>
  </si>
  <si>
    <t>a – Izvedba bušotine min. Ø30 mm kroz zid od opeke. Obračun na nacrtu broj 06.</t>
  </si>
  <si>
    <t>b – Izvedba utora u zidu za ugradnju sidrenih ploča i sidrene glave. Utori su dimenzija 35/45 cm, dubine 25 cm. Obračun po pripremljenom utoru u zidu.</t>
  </si>
  <si>
    <t>d – Ugradnja zatega ZN1k i ZN2k.</t>
  </si>
  <si>
    <t>e – Sidrenje zatege na sidrenoj ploči, sve prema uputi proizvođača, prednapinjanje zatege silom od 50 kN i zaštita svih čeličnih dijelova slojem reparaturnog konstruktivnog morta.</t>
  </si>
  <si>
    <t>g – Zatvaranje otvora do lica zida odgovarajućim komadima opeke u propisanom mortu. Uključen sav potrebni materijal i rad.
Obračun po obrađenom mjestu.</t>
  </si>
  <si>
    <t>Zatega s jednstrukim užetom za naknadno prednapinjanje koje je zaštićeno mašću/voskom i obloženo neprekidnom oblogom (pojedino uže minimalne nominalne površine presjeka 140 mm2, karakteristične vlačne čvrstoće 1860 MPa). Dužina ugradnje + dodatni 1,00m za sidrenje i prihvat preše. Uključen sav potrebni materijal i rad, te prednapinjanje zatega. Obračun na nacrtu broj 06</t>
  </si>
  <si>
    <t>Sidrene ploče 250/250/25 mm, 4 komada.
Obračun po kilogramu</t>
  </si>
  <si>
    <t>3.2</t>
  </si>
  <si>
    <t>Sanacija pukotina zidova i svodova</t>
  </si>
  <si>
    <t>3.2.1</t>
  </si>
  <si>
    <t>Ugradnja štapnih sidara kroz južni zid pročelja (nacrti broj 02 i 09)</t>
  </si>
  <si>
    <t xml:space="preserve">a – Izvedba bušotina min. Ø 24 mm kroz zid </t>
  </si>
  <si>
    <t>b – Injektiranje bušotine tekućim tiksotropnim ekspanzijskim mortom za sidrenje</t>
  </si>
  <si>
    <t>c – Ugradnja štapnih sidara Ø 16 mm, L= 129 cm, kvalitete B500B, uz osiguranje središnjeg položaja sidra u rupi. Uključen sav potrebni materijal i rad</t>
  </si>
  <si>
    <t>3 nivoa, 2x1,29 m. Ukupno:</t>
  </si>
  <si>
    <t>3.2.2</t>
  </si>
  <si>
    <t>Injektiranje pukotina (nacrti broj 02, 03 i 09)</t>
  </si>
  <si>
    <t>Injektiranje pukotina sa smjesom:
40% gašenog i odležanog vapna,
40% agregata najvećeg zrna do 2 mm,
10% bijelog cementa 
i 10% bentonita
Radi postizanja efekta bubrenja treba dodati Sikaplast 1a u količini 1% od količine vapna uz prethodno čišćenje, oprašivanje i navlaživanje. Umjesto navedene smjese može se koristiti gotove smjese hidrauličkih veziva s punilima, postojanih na sulfate, za učvršćivanje zidova od kamena i opeke pomoću injektiranja.</t>
  </si>
  <si>
    <t>Obračun po m' obrađene pukotine</t>
  </si>
  <si>
    <t>3.2.3</t>
  </si>
  <si>
    <t>Prezidavanje oštećenog dijela zida (nacrti 02 i 03)</t>
  </si>
  <si>
    <t>Prezidavanje oštećenog dijela zida i zatvaranje većih oštećenja (rupa) na zidovima odgovarajućim komadima opeke u propisanom mortu.</t>
  </si>
  <si>
    <r>
      <t>Obračun po m</t>
    </r>
    <r>
      <rPr>
        <vertAlign val="superscript"/>
        <sz val="10"/>
        <color theme="1"/>
        <rFont val="Arial"/>
        <family val="2"/>
        <charset val="238"/>
      </rPr>
      <t>3</t>
    </r>
    <r>
      <rPr>
        <sz val="10"/>
        <color theme="1"/>
        <rFont val="Arial"/>
        <family val="2"/>
        <charset val="238"/>
      </rPr>
      <t xml:space="preserve"> prezidanog zida.</t>
    </r>
  </si>
  <si>
    <t>3.3</t>
  </si>
  <si>
    <t>Ojačanje zidova mrežom od staklenih vlakana</t>
  </si>
  <si>
    <t>3.3.1</t>
  </si>
  <si>
    <t>Ugradnja mreže od staklenih vlakana - FRCM sustav (nacrti broj 02, 03, 09 i 11)</t>
  </si>
  <si>
    <r>
      <t>a – Uklanjanje žbuke do zdrave opeke (obračunato u arhitektonskom projektu).
b – nanošenje dvokomponentnog, cementnog morta visoke žitkosti s pucolanskom reakcijom,
c – ugradnja alkalnootporne mrežice od staklenih vlakana (minimalne mase 225 g/m</t>
    </r>
    <r>
      <rPr>
        <vertAlign val="superscript"/>
        <sz val="10"/>
        <color theme="1"/>
        <rFont val="Arial"/>
        <family val="2"/>
        <charset val="238"/>
      </rPr>
      <t>2</t>
    </r>
    <r>
      <rPr>
        <sz val="10"/>
        <color theme="1"/>
        <rFont val="Arial"/>
        <family val="2"/>
        <charset val="238"/>
      </rPr>
      <t xml:space="preserve"> i veličine oka ne veće od 25x25 mm, karakteristične vlačne čvrstoće  min. 917 mPa) u svježu prethodno ugrađenu masu,
d – nanošenje drugog sloja dvokomponentnog, cementnog morta visoke žitkosti s pucolanskom reakcijom,
f – zatvaranje oštećenja na žbuci propisanim mortom (obračunato u arhitektonskom projektu).
Uključen sav potrebni materijal i rad.</t>
    </r>
  </si>
  <si>
    <t>Obračun po kvadratnom metru obrađene površine na koju se ugrađuje FRCM sustav.</t>
  </si>
  <si>
    <t>3.3.2</t>
  </si>
  <si>
    <t>Sidrenje mreže od staklenih vlakana (nacrti broj 02, 03, 09 i 11)</t>
  </si>
  <si>
    <t>Na mjestima gdje mreža završava na poprečnom zidu (unutarnji ugao) ili se mreža ugrađuje na zakrivljenu konkavnu površinu, sidrenje se izvodi ugradnjom užadi ugrađenih min. 2 sidra po kvadratnom metru, sve kako je prikazano na priloženim nacrtima.
a – bušenje rupe u zidu,
b – premazivanje unutrašnjosti pripremljene rupe epoksi temeljnim premazom (dvokomponentni tekući proizvod bez otapala),
c – ugradnja ranije pripremljenih užadi od staklenih vlakana u jednom smjeru (staklena vlakana tipa E, vlačna čvrstoća min. 2560 MPa) u rupe ispunjene s normalno vezućim tikotropnim epoksi kitom za izravnanje površina (dvokomponentni proizvod na osnovi epoksi smola i odabranog finog pijeska, minimalne „pull out“ čvrstoće 18 MPa),
d – Rasprostiranje i lijepljenje vlakana iz užadi na tkaninu, premazivanje ljepilom na bazi epoksi spole (dvokomponentni proizvod u obliku paste, bez otapala, na osnovi epoksi smola, namijenjen za impregnaciju tkanina tijekom nanošenja, koristeći "suhi postupak"), te posipavanje kvarcnim pijeskom.
Obračun po metru dužnom ukupno ugrađenih užadi (dio u zidu + dio koji se rasprostire na površini).</t>
  </si>
  <si>
    <t>Uže Ø 6 mm</t>
  </si>
  <si>
    <t>Uže Ø 8 mm</t>
  </si>
  <si>
    <t>Uže Ø 10 mm</t>
  </si>
  <si>
    <t>3.4</t>
  </si>
  <si>
    <t>Ojačanje zidova tkaninom od staklenih vlakana</t>
  </si>
  <si>
    <t>3.4.1</t>
  </si>
  <si>
    <t>Ugradnja tkanine od staklenih vlakana - FRP sustav (nacrt broj 09)</t>
  </si>
  <si>
    <t>a – Uklanjanje žbuke do zdrave opeke (obračunato u arhitektonskom projektu).
premazivanje podloge epoksi temeljnim premazom (dvokomponentni tekući proizvod bez otapala),
c – izravnavanje podloge normalno vezućim tikotropnim epoksi kitom za izravnanje površina (dvokomponentni proizvod na osnovi epoksi smola i odabranog finog pijeska, minimalne „pull out“ čvrstoće 18 MPa),
d – ugradnja tkanine od staklenih vlakana u jednom smjeru (tkanina od staklenih vlakana tipa E, težine 900 g/m2, vlačna čvrstoća min. 2560 MPa) u svježe ljepilo na bazi epoksi spole,
e – nanošenje drugog premaza ljepila na bazi epoksi spole (dvokomponentni proizvod u obliku paste, bez otapala, na osnovi epoksi smola, namijenjen za impregnaciju tkanina tijekom nanošenja, koristeći "suhi postupak"), te posipavanje kvarcnim pijeskom.
f – zatvaranje oštećenja na žbuci propisanim mortom. (obračunato u arhitektonskom projektu).
 Uključen sav potrebni materijal i rad.</t>
  </si>
  <si>
    <t>Obračun po dužnom metru ugrađenog FRP sustava.</t>
  </si>
  <si>
    <t>3.4.2</t>
  </si>
  <si>
    <t>Sidrenje tkanine od staklenih vlakana (nacrt broj 09)</t>
  </si>
  <si>
    <t>Na mjestima gdje tkanina završava sidrenje se izvodi ugradnjom užadi, sve kako je prikazano na priloženim nacrtima.
a – bušenje rupe u zidu,
b – premazivanje unutrašnjosti pripremljene rupe epoksi temeljnim premazom (dvokomponentni tekući proizvod bez otapala),
c – ugradnja ranije pripremljenih užadi od staklenih vlakana u jednom smjeru (staklena vlakana tipa E, vlačna čvrstoća min. 2560 MPa) u rupe ispunjene s normalno vezućim tikotropnim epoksi kitom za izravnanje površina (dvokomponentni proizvod na osnovi epoksi smola i odabranog finog pijeska, minimalne „pull out“ čvrstoće 18 MPa),
d – Rasprostiranje i lijepljenje vlakana iz užadi na tkaninu, premazivanje ljepilom na bazi epoksi spole (dvokomponentni proizvod u obliku paste, bez otapala, na osnovi epoksi smola, namijenjen za impregnaciju tkanina tijekom nanošenja, koristeći "suhi postupak"), te posipavanje kvarcnim pijeskom.
Obračun po metru dužnom ukupno ugrađenih užadi (dio u zidu + dio koji se rasprostire na površinu).</t>
  </si>
  <si>
    <t>3.5</t>
  </si>
  <si>
    <t>Ojačanje konstrukcije krovišta</t>
  </si>
  <si>
    <t>Sanacija oštećenog kosnika dvostruke stolice uz luk zvonika (nacrt broj 04)</t>
  </si>
  <si>
    <t>a – Ugradnja hrastovih umetaka, dimenzije 14x14 cm, debljinu prilagoditi situaciji „in situ“.
b – Izrada i ugradnja ojačanja od profila UPN 140.
c – Bušenje rupa u drvenoj građi i ugradnja vijaka 
M-20, 11 kom.</t>
  </si>
  <si>
    <t>Obračun po masi ugrađenog ojačanja.</t>
  </si>
  <si>
    <t>OJAČANJE NOSIVE KONSTRUKCIJE UKUPNO:</t>
  </si>
  <si>
    <t>Pregledom građevine utvrđeno je kako postojeće sidrene ploče, sidrene glave i dio zatega koji izlaze iz njih, nisu adekvatno zaštićene od korozije i mehaničkih oštećenja. Navedeno je uočeno na zapadnom pročelju te u potkrovlju crkve.</t>
  </si>
  <si>
    <t>4.1</t>
  </si>
  <si>
    <t>Sanacija sidrenog sklopa postojećih zatega</t>
  </si>
  <si>
    <t>a – Pažljivo uklanjanje postojeće žbuke koja prekriva sidreni sklopa.
b – Mehaničkim putem (pjeskarenje) ili kemijskim agensom (antikorozin) ukloniti postojeći sloj korozije. c – Premazivanje čeličnih dijelova antikorozivnim premazom, te zaštita mortom za zaštitu.
d – Zatvaranje otvora do lica zida odgovarajućim komadima opeke u propisanom mortu.</t>
  </si>
  <si>
    <t>Obračun po saniranoj poziciji</t>
  </si>
  <si>
    <t>OSTALI RADOVI UKUPNO:</t>
  </si>
  <si>
    <r>
      <t>1.</t>
    </r>
    <r>
      <rPr>
        <b/>
        <sz val="7"/>
        <color theme="1"/>
        <rFont val="Times New Roman"/>
        <family val="1"/>
        <charset val="238"/>
      </rPr>
      <t xml:space="preserve">     </t>
    </r>
    <r>
      <rPr>
        <b/>
        <sz val="11"/>
        <color theme="1"/>
        <rFont val="Arial"/>
        <family val="2"/>
        <charset val="238"/>
      </rPr>
      <t>Pripremni radovi</t>
    </r>
  </si>
  <si>
    <r>
      <t>2.</t>
    </r>
    <r>
      <rPr>
        <b/>
        <sz val="7"/>
        <color theme="1"/>
        <rFont val="Times New Roman"/>
        <family val="1"/>
        <charset val="238"/>
      </rPr>
      <t xml:space="preserve">     </t>
    </r>
    <r>
      <rPr>
        <b/>
        <sz val="11"/>
        <color theme="1"/>
        <rFont val="Arial"/>
        <family val="2"/>
        <charset val="238"/>
      </rPr>
      <t>Demontaže i rušenja</t>
    </r>
  </si>
  <si>
    <r>
      <t>3.</t>
    </r>
    <r>
      <rPr>
        <b/>
        <sz val="7"/>
        <color theme="1"/>
        <rFont val="Times New Roman"/>
        <family val="1"/>
        <charset val="238"/>
      </rPr>
      <t xml:space="preserve">     </t>
    </r>
    <r>
      <rPr>
        <b/>
        <sz val="11"/>
        <color theme="1"/>
        <rFont val="Arial"/>
        <family val="2"/>
        <charset val="238"/>
      </rPr>
      <t>Ojačanje nosive konstrukcije</t>
    </r>
  </si>
  <si>
    <r>
      <t>3.1</t>
    </r>
    <r>
      <rPr>
        <sz val="7"/>
        <color theme="1"/>
        <rFont val="Times New Roman"/>
        <family val="1"/>
        <charset val="238"/>
      </rPr>
      <t xml:space="preserve">  </t>
    </r>
    <r>
      <rPr>
        <sz val="11"/>
        <color theme="1"/>
        <rFont val="Calibri"/>
        <family val="2"/>
        <scheme val="minor"/>
      </rPr>
      <t xml:space="preserve"> Ugradnja zatega</t>
    </r>
  </si>
  <si>
    <r>
      <t>3.2</t>
    </r>
    <r>
      <rPr>
        <sz val="7"/>
        <color theme="1"/>
        <rFont val="Times New Roman"/>
        <family val="1"/>
        <charset val="238"/>
      </rPr>
      <t xml:space="preserve">  </t>
    </r>
    <r>
      <rPr>
        <sz val="11"/>
        <color theme="1"/>
        <rFont val="Calibri"/>
        <family val="2"/>
        <scheme val="minor"/>
      </rPr>
      <t xml:space="preserve"> Sanacija pukotina zidova i svodova</t>
    </r>
  </si>
  <si>
    <r>
      <t>3.3</t>
    </r>
    <r>
      <rPr>
        <sz val="7"/>
        <color theme="1"/>
        <rFont val="Times New Roman"/>
        <family val="1"/>
        <charset val="238"/>
      </rPr>
      <t xml:space="preserve">  </t>
    </r>
    <r>
      <rPr>
        <sz val="11"/>
        <color theme="1"/>
        <rFont val="Calibri"/>
        <family val="2"/>
        <scheme val="minor"/>
      </rPr>
      <t xml:space="preserve"> Ojačanje zidova mrežom od staklenih vlakana</t>
    </r>
  </si>
  <si>
    <r>
      <t>3.4</t>
    </r>
    <r>
      <rPr>
        <sz val="7"/>
        <color theme="1"/>
        <rFont val="Times New Roman"/>
        <family val="1"/>
        <charset val="238"/>
      </rPr>
      <t xml:space="preserve">  </t>
    </r>
    <r>
      <rPr>
        <sz val="11"/>
        <color theme="1"/>
        <rFont val="Calibri"/>
        <family val="2"/>
        <scheme val="minor"/>
      </rPr>
      <t xml:space="preserve"> Ojačanje zidova tkaninom od staklenih vlakana</t>
    </r>
  </si>
  <si>
    <r>
      <t>3.5</t>
    </r>
    <r>
      <rPr>
        <sz val="7"/>
        <color theme="1"/>
        <rFont val="Times New Roman"/>
        <family val="1"/>
        <charset val="238"/>
      </rPr>
      <t xml:space="preserve">  </t>
    </r>
    <r>
      <rPr>
        <sz val="11"/>
        <color theme="1"/>
        <rFont val="Calibri"/>
        <family val="2"/>
        <scheme val="minor"/>
      </rPr>
      <t xml:space="preserve"> Ojačanje konstrukcije krovišta</t>
    </r>
  </si>
  <si>
    <r>
      <t>4.</t>
    </r>
    <r>
      <rPr>
        <b/>
        <sz val="7"/>
        <color theme="1"/>
        <rFont val="Times New Roman"/>
        <family val="1"/>
        <charset val="238"/>
      </rPr>
      <t xml:space="preserve">     </t>
    </r>
    <r>
      <rPr>
        <b/>
        <sz val="11"/>
        <color theme="1"/>
        <rFont val="Arial"/>
        <family val="2"/>
        <charset val="238"/>
      </rPr>
      <t>OSTALI RADOVI</t>
    </r>
  </si>
  <si>
    <t>UKUPNO</t>
  </si>
  <si>
    <t>Napomena:
Sva odstupanja od pretpostavki kojima je izrađen projekt i troškovnik uzet će se u obzir, a eventualna nova rješenja, odnosno veće količine rada i materijala, dogovorit će se između izvođača, projektanta, nadležnog konzervatora i nadzornog inženjera koji će stalno pratiti radove. Zato je u troškovniku navedena stavka nepredviđenih radova.</t>
  </si>
  <si>
    <t>20% za nepredviđene radove</t>
  </si>
  <si>
    <t>Stručni nadzor</t>
  </si>
  <si>
    <t>PDV [25%]</t>
  </si>
  <si>
    <t>Broj stavke</t>
  </si>
  <si>
    <t>OTU</t>
  </si>
  <si>
    <t>J.M.</t>
  </si>
  <si>
    <t>KOLIČINA</t>
  </si>
  <si>
    <t>Iznos</t>
  </si>
  <si>
    <t>NAPOMENE:</t>
  </si>
  <si>
    <t>A.  Obračun količina vrši se prema dimenzijama i linijama iz projekta. Količine za svaku stavku rada, mjere se  u neto  iznosu u skladu  s projektnom dokumentacijom.</t>
  </si>
  <si>
    <t>B.  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održivom gospodarenju otpadom (NN 94/13, 73/17, 14/19, 98/19).</t>
  </si>
  <si>
    <t>C.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</si>
  <si>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D.   Izvođač  je dužan održavati gradilište za vrijeme izvođenja radova (održavanje zelenila, vertikalne i horizontalne signalizacije i sve ostalo potrebno za sigurno odvijanje prometa).</t>
  </si>
  <si>
    <t>E.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t>
  </si>
  <si>
    <t>F.  Izvođači su dužni osigurati zemljište za organizaciju gradilišta, potrebne priključke za gradilište, osiguranje radova i opreme, osiguranje zaposlenih osoba na gradilištu, uključujući osobe u službi naručitelja i nadzornoj službi, za slučaj nesreće uključujući i prolaznike (ukoliko nije izvršena adekvatna zaštita gradilišta). Izvođači su dužni troškove osiguranja i organizacije gradilišta ukalkulirati u jedinične cijene.</t>
  </si>
  <si>
    <t>G.  Na zahtjev naručitelja, izvođač će otkloniti nedostatke koji se uoče u garantnom roku.</t>
  </si>
  <si>
    <t>H.  U jedinične cijene treba ukalkulirati i sve troškove vezane za ispunjenje uvjeta zaštite na radu, kao i izradu plana izvođenja radova (zaštitna oprema, zaštitne ograde, transportni putevi, kontejneri za smještaj radnika, opreme i strojeva itd.).</t>
  </si>
  <si>
    <t>A.</t>
  </si>
  <si>
    <t>RADOVI UKLANJANJA</t>
  </si>
  <si>
    <t>Ovaj rad obuhvaća sav materijal, rad, opremu, prijevoze i prijenose potrebne za uklanjanje raznih građevina koje se nalaze u zoni zahvata. Stavka uključuje zbrinjavanje uz trajno deponiranje svih konstruktivnih i ostalih elemenata. Navedene objekte biti će potrebno ukloniti prije izvedbe radova na sanaciji temeljne konstrukcije.</t>
  </si>
  <si>
    <t>1.1.</t>
  </si>
  <si>
    <t>1-03.2</t>
  </si>
  <si>
    <t>UKLANJANJE POSTOJEĆIH BETONSKIH POVRŠINA</t>
  </si>
  <si>
    <t>Rušenje i uklanjanje postojećih betonskih površina, uključujući i temelje. Stavka obuhvaća rušenje postojećih betonskih površina (temelja, zidova, stupova, ograde, ispune ogradnih polja i dr.) s utovarom i prijevozom na mjesto oporabe ili zbrinjavanja.</t>
  </si>
  <si>
    <t>Rad se mjeri po m3 uklonjenog betona.</t>
  </si>
  <si>
    <t>m3</t>
  </si>
  <si>
    <t>1.2.</t>
  </si>
  <si>
    <t>UKLANJANJE POSTOJEĆEG POPOĐENJA</t>
  </si>
  <si>
    <t xml:space="preserve">Pažljivo uklanjanje keramike i betonskih podnih dijelova uz zapadni zid objekta u širini potrebnoj za izvođenje radova na izvedbi betonskih stupova za pojačanje temeljnog tla i AB naglavne grede stupova. Minimalna širina potrebna za izvedbu stupova i grede iznosi 80 cm. Stavka obuhvaća pažljivo uklanjanje podnog dijela konstrukcije pneumatskim čekićima, sanaciju - vraćanje poda u prvobitno stanje nakon završetka kompletnih radova na sanaciji temeljnih konstrukcija, utovar i prijevoz građevnog otpadnog materijala na odlagalište, te sav ostali rad, opremu i materijal potreban za potpuno dovršenje stavke. </t>
  </si>
  <si>
    <t>Rad se mjeri u m3 uklonjenog materijala.</t>
  </si>
  <si>
    <t>1.3.</t>
  </si>
  <si>
    <t>1-03.1. /
PR.6.</t>
  </si>
  <si>
    <t>UKLANJANJE GRMLJA I DRVEĆA</t>
  </si>
  <si>
    <t>Stavka obuhvaća sječenje šiblja i stabala svih dimenzija, odsijecanje granja, rezanje stabala i debelih grana na dužine pogodne za prijevoz, vađenje korijenja, šiblja te starih panjeva i panjeva novo posiječenih stabala, zatim odnošenje šiblja, granja, trupaca i panjeva izvan profila ceste. Udubine od izvađenih panjeva na temeljnom tlu treba ispuniti istim materijalom kakav je na okolnom temeljnom tlu te izvesti zbijanje do propisane zbijenosti.</t>
  </si>
  <si>
    <t>Stavka obuhvaća i pronalaženje deponije, odvoz uklonjenog materijala na deponiju i sve troškove utovara, transporta i deponiranja.</t>
  </si>
  <si>
    <t>Obračun radova:</t>
  </si>
  <si>
    <t>1.3.1.</t>
  </si>
  <si>
    <t>Uklanjanje grmlja, šiblja i drveća obračunava se po duljini dionice uz koju su uklonjeni grmlje, šiblje i drveće.</t>
  </si>
  <si>
    <t>1.3.2.</t>
  </si>
  <si>
    <t>- Ø 10 -  30 cm</t>
  </si>
  <si>
    <t>1-02</t>
  </si>
  <si>
    <t>GEODETSKI RADOVI</t>
  </si>
  <si>
    <t>2.1.</t>
  </si>
  <si>
    <t>1-02.1</t>
  </si>
  <si>
    <t>ISKOLČENJE TEMELJNE KONSTRUKCIJE I STUPNJAKA</t>
  </si>
  <si>
    <t>Iskolčenje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</si>
  <si>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Rad se mjeri po metru dužnom u skladu s projektom.</t>
  </si>
  <si>
    <t>2.2.</t>
  </si>
  <si>
    <t>UGRADNJA GEODETSKIH REPERA</t>
  </si>
  <si>
    <t xml:space="preserve">Ugradnja metalnih geodetskih repera (geodetskih kontrolnih točaka) na pozicije predviđene ovim Projektom. U cijeni je uključena nabava i montaža, svi prijevozi, prijenosi i skladištenje, sav rad i materijal, te pribor za ugradnju. Obračun je po komadu ugrađenog geodetskog repera. </t>
  </si>
  <si>
    <t>2.3.</t>
  </si>
  <si>
    <t>MJERENJE POMAKA GEODETSKIH KONTROLNIH TOČAKA</t>
  </si>
  <si>
    <t xml:space="preserve">Nakon ugradnje geodetskih kontrolnih točaka potrebno je očitati "nulto" mjerenje. Učestalost kontrolnih mjerenja mora biti takva da se izvrši 8 setova opažanja tijekom provedbe sanacije temeljnog dijela građevine, te 6 setova opažanja nakon provedene sanacije građevine (tijekom narednih 6 mjeseci). Nadzorni inženjer može prema potrebi broj mjerenja izmijeniti. Potrebno je izraditi privremeno i završno izvješće o provedenim mjerenjima. U cijenu je uključen sav rad, meterijal te pribor potreban za provođenje kontrolnih mjerenja te izrade potrebnih izvješća. Geodetsko praćenje izvodi se metodom geometrijskog nivelmana povećane točnosti. Obračun je po izlasku (1 izlazak obuhvaća 1 mjerenje svih kontrolnih točaka predviđenih projektom). </t>
  </si>
  <si>
    <t>B.</t>
  </si>
  <si>
    <t>2-02.3</t>
  </si>
  <si>
    <t>STROJNI I RUČNI KAMPADNI ISKOP</t>
  </si>
  <si>
    <t>Strojni iskop (70%) i ručni iskop (30%) za provedbu sanacije temeljnog dijela građevine u tlu "C" kategorije. Stavka obuhvaća djelomično strojni i djelomično ručni KAMPADNI iskop, uz fino planiranje dna građevne jame, čišćenje terena oko građevne jame, sva potrebna podupiranja i razupiranja, te sve ostale troškove vezane uz iskop i osiguranje građevne jame od urušavanja podgrađivanjem. Iskop je potrebno provoditi prema opisima i redoslijedu danom u projektu. Rad uključuje utovar iskopanog materijala u prijevozna sredstva, prijevoz do deponije, pronalazak deponije i sve troškove deponiranja. U cijenu je uključena i nabava, doprema te sav ostali rad na zaštiti pokosa uz građevinsku jamu PVC folijom, te sva razupiranja kako ne bi došlo do dodatnog oštećenja postojeće temeljne konstrukcije ili urušavanja iskopa.
Iskop se obavlja prema visinskim kotama i dimenzijama iz projekta.</t>
  </si>
  <si>
    <t>Strojni kampadni iskop u materijalu kategorije ''C''</t>
  </si>
  <si>
    <t>Ručni iskop unutar kampade u materijalu kategorije ''C''</t>
  </si>
  <si>
    <t>UREĐENJE RADNOG PLATOA IZVAN OBJEKTA</t>
  </si>
  <si>
    <t>Stavka obuhvaća uređenje radnog platoa uz vanjsku stranu zidova građevine minimalne širine 4,0 m, za izvođenje mlazno injektiranih stupnjaka. Stavka obuhvaća sav potrebni rad na iskopima i poravnavanjima terena, nabavu, dopremu, nasipavanje i zbijanje kamenog materijala, izradu pristupnih rampi, izradu nasipa od materijala iz iskopa te održavanje izvedenog u funkciji za cijelo vrijeme izvođenja radova. Nakon završetka radova na mlaznom injektiranju potrebno je ukloniti zasipni kameni materijal i teren vratiti u prvobitno stanje. Stavka obuhvaća sav ostali rad, opremu i materijal potreban za potpuno dovršenje stavke.</t>
  </si>
  <si>
    <t>4.1.</t>
  </si>
  <si>
    <t>STROJNI ISKOP</t>
  </si>
  <si>
    <t>Strojni iskop za izvedbu radnog platoa izvan zidina crkve u tlu "C" kategorije. Stavka uključuje i izradu nasipa materijalom iz iskopa.</t>
  </si>
  <si>
    <t>Rad se mjeri u m3 iskopanog materijala "C" kategorije</t>
  </si>
  <si>
    <t>4.2.</t>
  </si>
  <si>
    <t>ZAVRŠNI NASIP RADNOG PLATOA d=30 cm</t>
  </si>
  <si>
    <t>Krupnozrnati kameni materijal (tamponski) za izradu završnog nasipa radnog platoa debljine 30 cm prema dimenzijama i nagibima iz projekta. Traženi modul stišljivosti mjeren kružnom pločom promjera Ø300 mm mora biti Ms≥40 MN/m2, stupanj zbijenosti Sz=95-100%.</t>
  </si>
  <si>
    <t>Izrada nasipa od krupnozrnatog tamponskog materijala frakcije 0-63 mm</t>
  </si>
  <si>
    <t>C.</t>
  </si>
  <si>
    <t>SANACIJA TEMELJNE KONSTRUKCIJE</t>
  </si>
  <si>
    <t>STROJNA IZVEDBA MLAZNO INJEKTIRANIH STUPOVA</t>
  </si>
  <si>
    <t>5.1.</t>
  </si>
  <si>
    <t>MOBILIZACIJA OPREME</t>
  </si>
  <si>
    <t>Mobilizacija opreme, ljudi i strojeva za izvedbu mlazno injektiranih stupnjaka na gradilištu i sa gradilišta. Stavka uključuje sav rad, materijal i opremu potrebnu za završetak stavke.</t>
  </si>
  <si>
    <t>Rad se mjeri u kompletu.</t>
  </si>
  <si>
    <t>kompl</t>
  </si>
  <si>
    <t>5.2.</t>
  </si>
  <si>
    <t>PREMJEŠTANJE OPREME</t>
  </si>
  <si>
    <t>Premještanje opreme na lokaciju izvedbe mlazno injektiranih stupnjaka. Stavka uključuje sav rad, materijal i opremu potrebnu za završetak stavke, te sve prijevoze i prijenose. Stavka također uključuje sve radnje i materijal potreban da prilikom premještanja opreme i radova na izradi stupnjaka ne dođe do oštećenja podne obloge (keramike) unutar objekta u kojem se izvode radovi na pojačanju temeljnog tla.</t>
  </si>
  <si>
    <t>Rad se mjeri po komadu izvedenih stupova.</t>
  </si>
  <si>
    <t>5.3.</t>
  </si>
  <si>
    <t>KONTROLNI ISKOPI</t>
  </si>
  <si>
    <t>Kontrolni strojni (70%) i ručni (30%) iskopi radi utvrđivanja stvarne dubine temeljenja postojeće konstrukcije i usporedbe sa dubinama predviđenim projektom. Točnu lokaciju, raspored i broj kontrolnih iskopa odrediti će nadzorni inženjer u dogovoru s projektantom i izvođačem. Stavka obuhvaća sav rad, materijal i opremu potrebnu za završetak stavke.</t>
  </si>
  <si>
    <t>Rad se mjeri po komadu izvedenog kontrolnog iskopa.</t>
  </si>
  <si>
    <t>5.4.</t>
  </si>
  <si>
    <t>IZVEDBA MLAZNO INJEKTIRANIH STUPOVA</t>
  </si>
  <si>
    <t>Izvedba mlazno injektiranih stupnjaka nazivnog promjera minimalno 60 cm. Stavka uklučuje sav rad, materijal i opremu potrebnu za završetak stavke.</t>
  </si>
  <si>
    <t>5.4.1.</t>
  </si>
  <si>
    <t>7-01.4.2.</t>
  </si>
  <si>
    <t>BUŠENJE MLAZNO INJEKTIRANIH STUPOVA</t>
  </si>
  <si>
    <t>Bušenje do konačne projektirane dubine, odnosno do dubine od 6,0 m mjereno od donje kote postojećih temelja. Bušenje tla vrši se bušaćim šipkama s nosačem mlaznica i bušaćom krunom. Obračun po m1 izvedene bušotine. Izvedba, kontrola  kakvoće i obračun prema OTU 7-01.4.2.</t>
  </si>
  <si>
    <t>Rad se mjeri u metrima izbušenih stupova.</t>
  </si>
  <si>
    <t>5.4.2.</t>
  </si>
  <si>
    <t>INJEKTIRANJE MLAZNO INJEKTIRANIH STUPOVA</t>
  </si>
  <si>
    <t>Ubrizgavanje injekcijske smjese pod visokim pritiskom (400 bara) priborom s dvije mlaznice koji rotira. Injektiranje se vrši od dna izvedene bušotine prema gore. Injekcijska smjesa izvodi se na bazi cementa. Predviđa se primjena cementa PC 42,5 s vodocementnim faktorom w/c = 1,0. Svi ostali podaci potrebni za injektiranje navedeni su u projektu.</t>
  </si>
  <si>
    <t>Rad se mjeri u metrima injektiranih stupova.</t>
  </si>
  <si>
    <t>5.5.</t>
  </si>
  <si>
    <t>KONTROLNA ISPITIVANJA</t>
  </si>
  <si>
    <t>Kontrolna ispitivanja cementne suspenzije mlazno injektiranih stupnjaka. Stavka obuhvaća sav rad, materijal i opremu potrebnu za završetak stavke.</t>
  </si>
  <si>
    <t>5.6.</t>
  </si>
  <si>
    <t>7-01.5.</t>
  </si>
  <si>
    <t>ARMATURA ZA MLAZNO INJEKTIRANE STUPOVE</t>
  </si>
  <si>
    <t xml:space="preserve">Nabava i doprema na gradilište čeličnih šipki (izrađenih prema detalju iz projekta), za ugradnju u mlazno injektirane stupnjake. Stavka obuhvaća nabavu i prijevoz čeličnih armaturnih šipki na gradilište, te privremeno skladištenje do ugradnje. Obračun je u kg dobavljenih profila. Izvedba, kontrola kakvoće i obračun prema OTU 7-00.2.3. i 7-01.5. </t>
  </si>
  <si>
    <t>- Po kg ugrađenih čeličnih armaturnih šipki u mlazno injektirane stupove</t>
  </si>
  <si>
    <t>5.7.</t>
  </si>
  <si>
    <t>7-01.4.2</t>
  </si>
  <si>
    <t>UKLANJANJE BETONSKE GLAVE MLAZNO INJEKTIRANIH STUPOVA</t>
  </si>
  <si>
    <t xml:space="preserve">Obijanje betonske glave stupova u visini do 35 cm. U cijenu je uračunato strojno obijanje betona, gruba ručna obrada u cilju izravnavanja, te grubo i fino strojno brušenje površine brus papirom za kamen radi prilagodbe visine stupa projektiranoj visini. Obračun po komadu izvedenog pilota. </t>
  </si>
  <si>
    <t xml:space="preserve">- Po komadu izvedenog stupa. </t>
  </si>
  <si>
    <t>IZVEDBA AB NAGLAVNE GREDE ŠIRINE 60cm</t>
  </si>
  <si>
    <t>6.1.</t>
  </si>
  <si>
    <t>7-01.4</t>
  </si>
  <si>
    <t>IZRADA PODLOŽNOG BETONA AB NAGLAVNE GREDE</t>
  </si>
  <si>
    <t xml:space="preserve"> 4-01.5</t>
  </si>
  <si>
    <t>Betoniranje podložnog betona u građevnoj jami ispod temelja AB grede betonom C16/20, debljine 10cm, bez oplate u sloju prema nacrtima iz projekta. (O.T.U.-II, st. 7.4.2.9.4.8.) U cijenu ove stavke uključeno je i čišćenje i priprema građevne jame, izrada, doprema i ugradba betona, te zbijanje i ravnanje do kota prema projektu.  Jedinična cijena sadrži troškove nabave, utovara materijala, prijevoza, istovara, ugradnje te svega ostaloga što je potrebno za potpuno dovršenje radova.</t>
  </si>
  <si>
    <t xml:space="preserve">Obračun po m3 stvarno ugrađenog betona. </t>
  </si>
  <si>
    <t>Podložni beton AB grede</t>
  </si>
  <si>
    <t>6.2.</t>
  </si>
  <si>
    <t>7-00.2.2</t>
  </si>
  <si>
    <t>IZRADA, MONTAŽA I DEMONTAŽA JEDNOSTRANE OPLATE AB GREDE</t>
  </si>
  <si>
    <t>Izrada, montaža i demontaža jednostrane oplate AB grede (O.T.U.-II, st. 7.4.2.6.4., u svemu prema Tehničkom propisu za betonske konstrukcije). Stavka obuhvaća troškove nabave i dopreme svog potrebnog materijala, izradu i postavljanje oplate sa svim potrebnim razupiranjima, podupiranjima i ukručenjima, skidanje i čišćenje oplate nakon uporabe, sve prijevoze, te sve ostalo što je potrebno za potpuni završetak radova. Oplata se izvodi kampadno, prema nacrtima iz projekta.</t>
  </si>
  <si>
    <t xml:space="preserve">Obračun radova po m2 jednostrane oplate. </t>
  </si>
  <si>
    <t>m2</t>
  </si>
  <si>
    <t>6.3.</t>
  </si>
  <si>
    <t>7-01.5</t>
  </si>
  <si>
    <t>IZRADA ARMATURE AB GREDE</t>
  </si>
  <si>
    <t>Nabava, ravnanje, siječenje, čišćenje, savijanje te ugradba i vezanje armature od visokovrijednog prirodno tvrdog čelika RA B500B (u svemu prema Tehničkom propisu za betonske konstrukcije). U cijenu je uključena nabava, doprema, siječenje, ispravljanje, čišćenje od hrđe, savijanje, postavljanje i vezivanje armature, te svi ostali radovi i materijal (podlošci i sl.) potrebni da se armatura savije i postavi na mjesta točno određena posebnim nacrtima. 
Neposredno prije betoniranja mora nadzorni inženjer investitora odnosno predstavnik projektanta pregledati ugrađenu armaturu, uloške i podloške, kao i spojnu armaturu greda-stup i greda-postojeći temelj, te utvrditi čistoću oplate nakon čega se smije pristupiti betoniranju.</t>
  </si>
  <si>
    <t>6.3.1.</t>
  </si>
  <si>
    <t xml:space="preserve">  - Rebrasta armatura RA B500B za AB gredu</t>
  </si>
  <si>
    <t>6.3.2.</t>
  </si>
  <si>
    <t xml:space="preserve"> - Rebrasta armatura RA B500B za spone i sidra radi ostvarivanja spoja sa postojećom konstrukcijom temelja. Stavka uključuje bušenje postojećeg zidanog temelja, te ugradnju sidra i spona u postojeće ziđe uz pomoć sredstava za kemijsko sidrenje na bazi čiste epoksidne smole radi osiguranja prijenosa konstrukcijskih i seizmičkih opterećenja sa postojeće na novu temeljnu konstrukciju. </t>
  </si>
  <si>
    <t>6.4.</t>
  </si>
  <si>
    <t>7-01.4.4</t>
  </si>
  <si>
    <t>BETONIRANJE AB NAGLAVNE GREDE</t>
  </si>
  <si>
    <t xml:space="preserve">Kampadno betoniranje AB grede, betonom klase C25/30, razreda izloženosti XF2. (O.T.U.-II, st. 7.4.2.9.4.1., u svemu prema Tehničkom propisu za betonske konstrukcije). U cijenu ove stavke uključeno je i čišćenje i priprema gornje površine podloge, izrada, doprema i ugradnja betona, ispunjavanje međuprostora ispod postojeće AB grede, te zbijanje i ravnanje do kota prema projektu, zaštita i njega betona, te sav potreban rad i materijal. </t>
  </si>
  <si>
    <t xml:space="preserve"> - Obračun po m3 prema teoretskim dimenzijama iz projekta. </t>
  </si>
  <si>
    <t>ODVODNJA</t>
  </si>
  <si>
    <t>7.1.</t>
  </si>
  <si>
    <t>3-02</t>
  </si>
  <si>
    <t>IZRADA DRENAŽE</t>
  </si>
  <si>
    <t>3-02.2</t>
  </si>
  <si>
    <t>IZRADA PLITKIH DRENAŽA</t>
  </si>
  <si>
    <t xml:space="preserve">Rad obuhvaća strojni iskop, uz potreban ručni rad, materijala za drenažni rov u “C” kategoriji tla poprečnog presjeka prema projektu. </t>
  </si>
  <si>
    <t>Cijevi se polažu i polažu u betonski sloj od betona C16/20 do visine 1/3 cijevi.
Drenažne cijevi su tvornički proizvedene perforirane u gornjoj polovici okruglog  poprečnog presjeka, cijevi  profila 150 mm (DN150), SN4.
Ugradnja filtarskog kamenog sloja 4/8 mm omotanog u geotekstil za razdvajanje materijala mase 200 g/m2, debljine 2,2 mm (okomite vodopropusnosti na ravninu kv ≥ 1×10-3 l/m2s), prema projektu izvodi se nakon ugradnje drenažne cijevi u betonsku podlogu a u svemu prema detalju u projektu i preporuci proizvođača. Stavka obuhvaća sva potrebna crpljenja vode, razupiranja, ručni iskop, i sav potreban rad i materijal do potpunog dovršetka rada.
Geotekstil je obračunat u stavci (UGRADNJA GEOTEKSTILA ZA RAZDVAJANJE MATERIJALA).</t>
  </si>
  <si>
    <t>Rad se mjeri i obračunava po metru dužnom (m1) kompletno izvedenog drenažnog sustava uključivo betonsku podlogu, fazonski komadi, cijevi, filterski sloj i sve ostalo za dovršenje radova.</t>
  </si>
  <si>
    <t xml:space="preserve"> - drenažne cijev DN150, SN4</t>
  </si>
  <si>
    <t>7.2.</t>
  </si>
  <si>
    <t>2-08.4</t>
  </si>
  <si>
    <t>UGRADNJA GEOTEKSTILA ZA RAZDVAJANJE MATERIJALA</t>
  </si>
  <si>
    <t>Ovom stavkom predviđeno je polaganje geotekstila na prethodno pripremljenu plitku drenažu, uz pokos iskopa za građevnu jamu AB grede do visine 2 m.</t>
  </si>
  <si>
    <t>Geotekstil mora zadovoljavati mehaničke zahtjeve za geotekstile kad je nasipni materijal od okruglog ili uglatog zrnja dmax ≤63 mm. Geotekstil mase 200 g/m2; debljine 2,2 mm , te okomite vodopropusnosti na ravninu kv ≥ 1×10-3 l/m2s, za sprečavanje miješanja materijala i prodiranja sitnih čestica. U svemu ostalom pridržavati se općih tehničkih uvjeta O.T.U.</t>
  </si>
  <si>
    <t>Po četvornom metru površine uređene geotekstilom mase 200g/m2; debljine 2,2 mm.</t>
  </si>
  <si>
    <t>7.3.</t>
  </si>
  <si>
    <t>2-09</t>
  </si>
  <si>
    <t>IZRADA NASIPA</t>
  </si>
  <si>
    <t>7.3.1.</t>
  </si>
  <si>
    <t>2-09.3</t>
  </si>
  <si>
    <t>IZRADA NASIPA OD KAMENITIH MATERIJALA</t>
  </si>
  <si>
    <t>Nabava, dobava i razastiranje drobljenog kamenog materijala, te grubo planiranje i sabijanje materijala prema dimenzijama i nagibima iz projekta. Nasip se zbija u slojevima od 30 do 50 cm. Kameniti materijal ugrađuje se u prvi sloj nasipa u punoj širini građevinske jame iznad izvedene drenaže. Debljina nasipnog sloja mora biti u skladu s vrstom nasipnog materijala te uporabljenim građevinskim strojevima. Traženi modul stišljivosti mjeren kružnom pločom promjera Ø300 mm mora biti Ms≥40 MN/m2, stupanj zbijenosti Sz=95-100%.</t>
  </si>
  <si>
    <t>Izrada nasipa od kamenog materijala frakcije 0-63 mm</t>
  </si>
  <si>
    <t>7.3.2.</t>
  </si>
  <si>
    <t>3-02.3.4.</t>
  </si>
  <si>
    <t>IZRADA GLINENE OBLOGE (ČEPA) NA POVRŠINI KAMENOG NASIPA</t>
  </si>
  <si>
    <t>Izrada glinenene obloge (čepa) na površini kamenog nasipa radi sprečavanja prodora oborinske vode  u nasipno tijelo, d=20 cm u skladu sa nacrtima iz projekta. Izvedba, kontrola kakvoće i obračun prema OTU 3-02.3.4.
Materijal za glineni čep je kvalitetan glineni materijal iz iskopa rova kopanog drena i širokog iskopa za potpornu konstrukciju.</t>
  </si>
  <si>
    <t>Obračun radova po m3 stvarno ugrađenog materijala</t>
  </si>
  <si>
    <t>7.4.</t>
  </si>
  <si>
    <t>3-04.4</t>
  </si>
  <si>
    <t>REVIZIONO OKNO (RO)</t>
  </si>
  <si>
    <t>3-04.4.1
3-04.4.4</t>
  </si>
  <si>
    <t>Izrada revizijskih okana od montažnih betonskih elemenata Ø 80 cm, visine do 3 m. Izrada revizijskih okna od predgotovljenih elemenata iz betona klase C 40/45 u vodonepropusnoj izvedbi (v/c faktor ispod 0,45) na uredno izvedenu podlogu, u svemu prema projektu. Revizijsko okno od betonskih cijevi ugrađuje se na podložni sloj od betona klase C16/20 i u betonsku oblogu od betona klase C16/20 dimenzija prema projektu.  Obračun je po komadu izvedenog okna, a u cijeni je uključena izvedba podloge i temelja, nabavu, dopremu i ugradnju armirano betonske pokrovne ploče, nabavu predgotovljenih elemenata i spojnih sredstava, te morta i betona, svi prijevozi i prijenosi, rad na postavljanju i montaži okna s potrebnim skelama i oplatama, izvedba kinete i priključaka s obradom sljubnica, ugradnja stupaljki, izvedba ležaja i okvira poklopca, uklanjanje skela i oplata i otpada te čišćenje okoliša. U jediničnu cijenu je uključena i nabava i doprema svih sastavnih dijelova revizijskog okna i ugradnja prema zadanoj shemi projektanta, kao i sva potrebna razupiranja protiv urušavanja iskopa.  Izvedba, kontrola kakvoće i obračun prema OTU 3-04.4.2..</t>
  </si>
  <si>
    <t xml:space="preserve">Rad obuhvaća nabavu, dopremu  i ugradnju betonskog poklopaca, promjera 80cm i nosivosti 250kN. </t>
  </si>
  <si>
    <t>Radovi se mjere i obračunavaju po komadima ugrađenog i preuzetog revizijskog okna s poklopcem prema dimenzijama iz projekta, uključivo sav potreban rad, materijal i prijevoz.</t>
  </si>
  <si>
    <t xml:space="preserve"> - reviziono okno visine 3m</t>
  </si>
  <si>
    <t>7.5.</t>
  </si>
  <si>
    <t>3-04.5.2</t>
  </si>
  <si>
    <t>PEHD CIJEVI ZA ISPUST DRENAŽE</t>
  </si>
  <si>
    <t>Dobava i ugradnja PE cijevi DN 315 za ispust drenaže. Stavka obuhvaća iskop, izradu podloge, dobavu, ugradnju, zatrpavanje cijevi i sve ostalo (fazonske komade, koljena i  izvedba spojeva na reviziono okno) za potpuno dovršenje rada na ugradnji priključnih cijevi do potpune funkcionalnosti.</t>
  </si>
  <si>
    <t>PE cijevi DN 300 SN8, DN/DI 315/271 mm</t>
  </si>
  <si>
    <t>D.</t>
  </si>
  <si>
    <t>2-02</t>
  </si>
  <si>
    <t>ZAVRŠNO UREĐENJE GRADILIŠTA</t>
  </si>
  <si>
    <t>Stavka obuhvaća sve radove na dovođenju terena i privremeno uređenih radnih platoa u uredno stanje, odvoz svih viškova materijala i njihovo zbrinjavanje, te demontaža svih pomoćnih i privremenih objekata, skela, oplate, zaštitne ograde i signalizacije za provođenje privremene regulaciju prometa.</t>
  </si>
  <si>
    <t>Po kompletu izvedenih radova</t>
  </si>
  <si>
    <t>PROJEKTANTSKI NADZOR</t>
  </si>
  <si>
    <t>Projektantski nadzor geotehničara (ovlašteni inženjer). Obzirom da se radi o zaštiti građevinske jame, što podrazumijeva radove u tlu projektirane na osnovi prognoznih podataka, potrebno je za vrijeme odvijanja radova osigurati stalni projektantski nadzor geotehničara. Obavezno je provođenje nadzora za vrijeme iskopa te prisutnost prilikom izvođenja radova na zaštiti građevne jame, uz izradu redovitog izvještaja o provedenom geotehničkom nadzoru. U cijenu stavke uključeni su troškovi prijevoza na gradilište, kao i pripadajuće dnevnice. Cijena nadzora mora biti u skladu sa proračunskim troškovima gradnje prema tabeli postotka za nadzor, a sve u skladu s cijenama usluga Hrvatske komore arhitekata i inženjera u graditeljstvu.</t>
  </si>
  <si>
    <t xml:space="preserve"> - Po satu izvedenog nadzora.</t>
  </si>
  <si>
    <t>sati</t>
  </si>
  <si>
    <t>REKAPITULACIJA:</t>
  </si>
  <si>
    <t>PDV: 25%</t>
  </si>
  <si>
    <t>MIRO MIKEC, dipl.ing.građ.</t>
  </si>
  <si>
    <r>
      <rPr>
        <b/>
        <sz val="16"/>
        <rFont val="Calibri"/>
        <family val="2"/>
        <scheme val="minor"/>
      </rPr>
      <t xml:space="preserve">TROŠKOVNIK </t>
    </r>
    <r>
      <rPr>
        <sz val="11"/>
        <rFont val="Calibri"/>
        <family val="2"/>
        <scheme val="minor"/>
      </rPr>
      <t xml:space="preserve">
         </t>
    </r>
  </si>
  <si>
    <t>DINA BALIĆ, mag.ing.arch.
Broj ovlaštenja: A 4058</t>
  </si>
  <si>
    <t>GL. PROJEKTANT:</t>
  </si>
  <si>
    <t>I.</t>
  </si>
  <si>
    <t>II.</t>
  </si>
  <si>
    <t>III.</t>
  </si>
  <si>
    <t>TROŠKOVNIK - GRAĐEVINSKO OBRTNIČKI RADOVI</t>
  </si>
  <si>
    <t>TROŠKOVNIK RADOVA OBNOVE KONSTRUKCIJE</t>
  </si>
  <si>
    <t>TROŠKOVNIK RADOVA SANACIJE TEMELJNIH KONSTRUKCIJA I POJAČANJE TEMELJNOG TLA</t>
  </si>
  <si>
    <t>SVEUKUPNA
REKAPITULACIJA:</t>
  </si>
  <si>
    <t xml:space="preserve">TROŠKOVNIK ZA KONSTRUKCIJSKU OBNOVU GRAĐEVINE JAVNE I DRUŠTVENE NAMJENE (VJERSKA USTANOVA) - CRKVA SV. MAJKE BOŽJE LAURETANSKE </t>
  </si>
  <si>
    <r>
      <t>Cijena</t>
    </r>
    <r>
      <rPr>
        <sz val="10"/>
        <rFont val="Calibri"/>
        <family val="2"/>
        <charset val="238"/>
      </rPr>
      <t>[EUR]</t>
    </r>
    <r>
      <rPr>
        <i/>
        <sz val="10"/>
        <rFont val="Calibri"/>
        <family val="2"/>
        <scheme val="minor"/>
      </rPr>
      <t>:</t>
    </r>
  </si>
  <si>
    <r>
      <t xml:space="preserve">Jedinična cijena </t>
    </r>
    <r>
      <rPr>
        <sz val="10"/>
        <rFont val="Calibri"/>
        <family val="2"/>
        <charset val="238"/>
      </rPr>
      <t>[</t>
    </r>
    <r>
      <rPr>
        <i/>
        <sz val="10"/>
        <rFont val="Calibri"/>
        <family val="2"/>
      </rPr>
      <t>EUR</t>
    </r>
    <r>
      <rPr>
        <sz val="10"/>
        <rFont val="Calibri"/>
        <family val="2"/>
        <charset val="238"/>
      </rPr>
      <t>]</t>
    </r>
  </si>
  <si>
    <t>REKAPITULACIJA</t>
  </si>
  <si>
    <r>
      <t>Cijena</t>
    </r>
    <r>
      <rPr>
        <sz val="10"/>
        <rFont val="Calibri"/>
        <family val="2"/>
        <charset val="238"/>
      </rPr>
      <t>[</t>
    </r>
    <r>
      <rPr>
        <i/>
        <sz val="10"/>
        <rFont val="Calibri"/>
        <family val="2"/>
      </rPr>
      <t>EUR</t>
    </r>
    <r>
      <rPr>
        <sz val="10"/>
        <rFont val="Calibri"/>
        <family val="2"/>
        <charset val="238"/>
      </rPr>
      <t>]</t>
    </r>
    <r>
      <rPr>
        <i/>
        <sz val="10"/>
        <rFont val="Calibri"/>
        <family val="2"/>
        <scheme val="minor"/>
      </rPr>
      <t>:</t>
    </r>
  </si>
  <si>
    <t xml:space="preserve">TROŠKOVNIK RADOVA OBNOVE KONSTRUKCIJE  </t>
  </si>
  <si>
    <t>Jed. cijena (EUR)</t>
  </si>
  <si>
    <t>Ukupna cijena (EUR)</t>
  </si>
  <si>
    <t>SVEUKUPUNO (EUR) bez PDV-a</t>
  </si>
  <si>
    <t xml:space="preserve">SVEUKUPUNO (EUR) </t>
  </si>
  <si>
    <t>J. C.(EUR)</t>
  </si>
  <si>
    <t>TROŠKOVNIK RADOVA
SANACIJE TEMELJNIH KONSTRUKCIJA I POJAČANJE TEMELJNOG TLA</t>
  </si>
  <si>
    <t>UKUPNO (EUR):</t>
  </si>
  <si>
    <t>SVEUKUPNO (EUR):</t>
  </si>
  <si>
    <t>Ukupno  D. - OSTALI RADOVI (EUR)
UKUPNI IZNOS ZA PRIJENOS U REKAPITULACIJU (EUR)</t>
  </si>
  <si>
    <t>Ukupno  C. - SANACIJA TEMELJNE KONSTRUKCIJE (EUR)
UKUPNI IZNOS ZA PRIJENOS U REKAPITULACIJU (EUR)</t>
  </si>
  <si>
    <t>Ukupno  B. - ZEMLJANI RADOVI (EUR)
UKUPNI IZNOS ZA PRIJENOS U REKAPITULACIJU (EUR)</t>
  </si>
  <si>
    <t>Ukupno  A. - PRIPREMNI RADOVI  (EUR)
UKUPNI IZNOS ZA PRIJENOS U REKAPITULACIJU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</si>
</sst>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_);_(* \(#,##0.00\);_(* &quot;-&quot;??_);_(@_)"/>
    <numFmt numFmtId="165" formatCode="[$-41A]0.00"/>
    <numFmt numFmtId="166" formatCode="#,##0.00\ &quot;kn&quot;"/>
    <numFmt numFmtId="167" formatCode="#,##0.00;#,##0.00;&quot;&quot;"/>
    <numFmt numFmtId="168" formatCode="#,##0.00;#,##0.00;#"/>
    <numFmt numFmtId="169" formatCode="0.0"/>
    <numFmt numFmtId="170" formatCode="#,##0.00\ [$EUR]"/>
  </numFmts>
  <fonts count="76">
    <font>
      <sz val="11"/>
      <color theme="1"/>
      <name val="Calibri"/>
      <family val="2"/>
      <scheme val="minor"/>
    </font>
    <font>
      <sz val="10"/>
      <color theme="1"/>
      <name val="Calibri"/>
      <family val="2"/>
      <scheme val="minor"/>
    </font>
    <font>
      <sz val="10"/>
      <color rgb="FFFF0000"/>
      <name val="Calibri"/>
      <family val="2"/>
      <scheme val="minor"/>
    </font>
    <font>
      <sz val="8"/>
      <name val="Calibri"/>
      <family val="2"/>
      <scheme val="minor"/>
    </font>
    <font>
      <sz val="10"/>
      <name val="Calibri"/>
      <family val="2"/>
      <scheme val="minor"/>
    </font>
    <font>
      <sz val="11"/>
      <color theme="1"/>
      <name val="Calibri"/>
      <family val="2"/>
      <scheme val="minor"/>
    </font>
    <font>
      <sz val="10"/>
      <color rgb="FF00B050"/>
      <name val="Calibri"/>
      <family val="2"/>
      <scheme val="minor"/>
    </font>
    <font>
      <sz val="10"/>
      <color rgb="FF000000"/>
      <name val="Arial"/>
      <family val="2"/>
      <charset val="238"/>
    </font>
    <font>
      <b/>
      <sz val="10"/>
      <color rgb="FFFF0000"/>
      <name val="Calibri"/>
      <family val="2"/>
      <scheme val="minor"/>
    </font>
    <font>
      <sz val="11"/>
      <color rgb="FFFF0000"/>
      <name val="Calibri"/>
      <family val="2"/>
      <scheme val="minor"/>
    </font>
    <font>
      <sz val="11"/>
      <color rgb="FF000000"/>
      <name val="Calibri"/>
      <family val="2"/>
      <charset val="238"/>
    </font>
    <font>
      <b/>
      <sz val="10"/>
      <name val="Calibri"/>
      <family val="2"/>
      <scheme val="minor"/>
    </font>
    <font>
      <sz val="11"/>
      <name val="Calibri"/>
      <family val="2"/>
      <scheme val="minor"/>
    </font>
    <font>
      <i/>
      <sz val="10"/>
      <color rgb="FF00B050"/>
      <name val="Calibri"/>
      <family val="2"/>
      <scheme val="minor"/>
    </font>
    <font>
      <b/>
      <sz val="10"/>
      <color rgb="FF00B050"/>
      <name val="Calibri"/>
      <family val="2"/>
      <scheme val="minor"/>
    </font>
    <font>
      <i/>
      <sz val="10"/>
      <name val="Calibri"/>
      <family val="2"/>
      <scheme val="minor"/>
    </font>
    <font>
      <sz val="10"/>
      <name val="Calibri"/>
      <family val="2"/>
    </font>
    <font>
      <vertAlign val="superscript"/>
      <sz val="10"/>
      <name val="Calibri"/>
      <family val="2"/>
      <scheme val="minor"/>
    </font>
    <font>
      <sz val="10"/>
      <name val="Calibri"/>
      <family val="2"/>
      <charset val="238"/>
      <scheme val="minor"/>
    </font>
    <font>
      <sz val="10"/>
      <name val="Arial"/>
      <family val="2"/>
      <charset val="238"/>
    </font>
    <font>
      <b/>
      <sz val="16"/>
      <name val="Calibri"/>
      <family val="2"/>
      <scheme val="minor"/>
    </font>
    <font>
      <sz val="11"/>
      <color theme="1"/>
      <name val="Arial"/>
      <family val="2"/>
      <charset val="238"/>
    </font>
    <font>
      <sz val="10"/>
      <color theme="1"/>
      <name val="Arial"/>
      <family val="2"/>
      <charset val="238"/>
    </font>
    <font>
      <b/>
      <sz val="10"/>
      <color theme="1"/>
      <name val="Arial"/>
      <family val="2"/>
      <charset val="238"/>
    </font>
    <font>
      <sz val="12"/>
      <color theme="1"/>
      <name val="Arial"/>
      <family val="2"/>
      <charset val="238"/>
    </font>
    <font>
      <b/>
      <sz val="12"/>
      <color theme="1"/>
      <name val="Arial"/>
      <family val="2"/>
      <charset val="238"/>
    </font>
    <font>
      <b/>
      <sz val="14"/>
      <color theme="1"/>
      <name val="Arial"/>
      <family val="2"/>
      <charset val="238"/>
    </font>
    <font>
      <sz val="11"/>
      <color rgb="FF000000"/>
      <name val="Arial"/>
      <family val="2"/>
      <charset val="238"/>
    </font>
    <font>
      <b/>
      <sz val="11"/>
      <color theme="1"/>
      <name val="Arial"/>
      <family val="2"/>
      <charset val="238"/>
    </font>
    <font>
      <b/>
      <sz val="10"/>
      <color rgb="FF000000"/>
      <name val="Arial"/>
      <family val="2"/>
      <charset val="238"/>
    </font>
    <font>
      <sz val="11"/>
      <name val="Arial"/>
      <family val="2"/>
      <charset val="238"/>
    </font>
    <font>
      <i/>
      <sz val="11"/>
      <color theme="1"/>
      <name val="Arial"/>
      <family val="2"/>
      <charset val="238"/>
    </font>
    <font>
      <vertAlign val="superscript"/>
      <sz val="10"/>
      <color theme="1"/>
      <name val="Arial"/>
      <family val="2"/>
      <charset val="238"/>
    </font>
    <font>
      <vertAlign val="superscript"/>
      <sz val="10"/>
      <color rgb="FF000000"/>
      <name val="Arial"/>
      <family val="2"/>
      <charset val="238"/>
    </font>
    <font>
      <vertAlign val="subscript"/>
      <sz val="10"/>
      <color theme="1"/>
      <name val="Arial"/>
      <family val="2"/>
      <charset val="238"/>
    </font>
    <font>
      <b/>
      <sz val="7"/>
      <color theme="1"/>
      <name val="Times New Roman"/>
      <family val="1"/>
      <charset val="238"/>
    </font>
    <font>
      <sz val="7"/>
      <color theme="1"/>
      <name val="Times New Roman"/>
      <family val="1"/>
      <charset val="238"/>
    </font>
    <font>
      <sz val="12"/>
      <name val="HRHelvetica"/>
    </font>
    <font>
      <sz val="8"/>
      <name val="Tahoma"/>
      <family val="2"/>
      <charset val="238"/>
    </font>
    <font>
      <sz val="8"/>
      <color indexed="10"/>
      <name val="Tahoma"/>
      <family val="2"/>
      <charset val="238"/>
    </font>
    <font>
      <i/>
      <sz val="8"/>
      <name val="Tahoma"/>
      <family val="2"/>
      <charset val="238"/>
    </font>
    <font>
      <sz val="10"/>
      <name val="Tahoma"/>
      <family val="2"/>
      <charset val="238"/>
    </font>
    <font>
      <sz val="9"/>
      <name val="Tahoma"/>
      <family val="2"/>
      <charset val="238"/>
    </font>
    <font>
      <sz val="7"/>
      <name val="Tahoma"/>
      <family val="2"/>
      <charset val="238"/>
    </font>
    <font>
      <sz val="7"/>
      <color indexed="10"/>
      <name val="Tahoma"/>
      <family val="2"/>
      <charset val="238"/>
    </font>
    <font>
      <b/>
      <sz val="12"/>
      <name val="Tahoma"/>
      <family val="2"/>
      <charset val="238"/>
    </font>
    <font>
      <u/>
      <sz val="8"/>
      <name val="Tahoma"/>
      <family val="2"/>
      <charset val="238"/>
    </font>
    <font>
      <b/>
      <sz val="9"/>
      <name val="Tahoma"/>
      <family val="2"/>
      <charset val="238"/>
    </font>
    <font>
      <b/>
      <sz val="9"/>
      <color indexed="10"/>
      <name val="Tahoma"/>
      <family val="2"/>
      <charset val="238"/>
    </font>
    <font>
      <b/>
      <sz val="8"/>
      <name val="Tahoma"/>
      <family val="2"/>
      <charset val="238"/>
    </font>
    <font>
      <sz val="8"/>
      <name val="Arial"/>
      <family val="2"/>
      <charset val="238"/>
    </font>
    <font>
      <sz val="8"/>
      <color rgb="FFFF0000"/>
      <name val="Tahoma"/>
      <family val="2"/>
      <charset val="238"/>
    </font>
    <font>
      <b/>
      <sz val="8"/>
      <color indexed="10"/>
      <name val="Tahoma"/>
      <family val="2"/>
      <charset val="238"/>
    </font>
    <font>
      <b/>
      <sz val="9"/>
      <name val="Tahoma"/>
      <family val="2"/>
    </font>
    <font>
      <b/>
      <sz val="8"/>
      <color indexed="10"/>
      <name val="Tahoma"/>
      <family val="2"/>
    </font>
    <font>
      <b/>
      <sz val="8"/>
      <name val="Arial"/>
      <family val="2"/>
      <charset val="238"/>
    </font>
    <font>
      <sz val="8"/>
      <color indexed="10"/>
      <name val="Arial"/>
      <family val="2"/>
      <charset val="238"/>
    </font>
    <font>
      <sz val="8"/>
      <name val="Arial"/>
      <family val="2"/>
    </font>
    <font>
      <sz val="8"/>
      <name val="Arial CE"/>
    </font>
    <font>
      <sz val="8"/>
      <color rgb="FFFF0000"/>
      <name val="Arial"/>
      <family val="2"/>
      <charset val="238"/>
    </font>
    <font>
      <b/>
      <sz val="8"/>
      <name val="Arial"/>
      <family val="2"/>
    </font>
    <font>
      <sz val="9"/>
      <name val="Calibri"/>
      <family val="2"/>
      <charset val="238"/>
      <scheme val="minor"/>
    </font>
    <font>
      <sz val="8"/>
      <color rgb="FFFF0000"/>
      <name val="Arial"/>
      <family val="2"/>
    </font>
    <font>
      <b/>
      <sz val="8"/>
      <color rgb="FFFF0000"/>
      <name val="Tahoma"/>
      <family val="2"/>
      <charset val="238"/>
    </font>
    <font>
      <sz val="8"/>
      <name val="Arial CE"/>
      <family val="2"/>
      <charset val="238"/>
    </font>
    <font>
      <b/>
      <sz val="12"/>
      <color indexed="10"/>
      <name val="Tahoma"/>
      <family val="2"/>
      <charset val="238"/>
    </font>
    <font>
      <sz val="12"/>
      <color indexed="10"/>
      <name val="Tahoma"/>
      <family val="2"/>
      <charset val="238"/>
    </font>
    <font>
      <sz val="12"/>
      <name val="Tahoma"/>
      <family val="2"/>
      <charset val="238"/>
    </font>
    <font>
      <sz val="9"/>
      <color indexed="10"/>
      <name val="Tahoma"/>
      <family val="2"/>
      <charset val="238"/>
    </font>
    <font>
      <b/>
      <sz val="11"/>
      <name val="Tahoma"/>
      <family val="2"/>
      <charset val="238"/>
    </font>
    <font>
      <b/>
      <sz val="10"/>
      <name val="Tahoma"/>
      <family val="2"/>
      <charset val="238"/>
    </font>
    <font>
      <b/>
      <sz val="11"/>
      <color indexed="10"/>
      <name val="Tahoma"/>
      <family val="2"/>
      <charset val="238"/>
    </font>
    <font>
      <sz val="11"/>
      <name val="Tahoma"/>
      <family val="2"/>
      <charset val="238"/>
    </font>
    <font>
      <b/>
      <sz val="10"/>
      <color indexed="10"/>
      <name val="Tahoma"/>
      <family val="2"/>
      <charset val="238"/>
    </font>
    <font>
      <sz val="10"/>
      <name val="Calibri"/>
      <family val="2"/>
      <charset val="238"/>
    </font>
    <font>
      <i/>
      <sz val="1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E7E6E6"/>
        <bgColor indexed="64"/>
      </patternFill>
    </fill>
    <fill>
      <patternFill patternType="solid">
        <fgColor rgb="FFFFFFFF"/>
        <bgColor indexed="64"/>
      </patternFill>
    </fill>
    <fill>
      <patternFill patternType="solid">
        <fgColor indexed="47"/>
        <bgColor indexed="64"/>
      </patternFill>
    </fill>
    <fill>
      <patternFill patternType="solid">
        <fgColor indexed="42"/>
        <bgColor indexed="64"/>
      </patternFill>
    </fill>
    <fill>
      <patternFill patternType="solid">
        <fgColor theme="0" tint="-0.249977111117893"/>
        <bgColor indexed="64"/>
      </patternFill>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164" fontId="5" fillId="0" borderId="0" applyFont="0" applyFill="0" applyBorder="0" applyAlignment="0" applyProtection="0"/>
    <xf numFmtId="0" fontId="7" fillId="0" borderId="0"/>
    <xf numFmtId="41" fontId="5" fillId="0" borderId="0" applyFont="0" applyFill="0" applyBorder="0" applyAlignment="0" applyProtection="0"/>
    <xf numFmtId="0" fontId="10" fillId="0" borderId="0"/>
    <xf numFmtId="0" fontId="21" fillId="0" borderId="0"/>
    <xf numFmtId="0" fontId="37" fillId="0" borderId="0"/>
    <xf numFmtId="0" fontId="19" fillId="0" borderId="0"/>
  </cellStyleXfs>
  <cellXfs count="400">
    <xf numFmtId="0" fontId="0" fillId="0" borderId="0" xfId="0"/>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left" vertical="top"/>
    </xf>
    <xf numFmtId="0" fontId="1" fillId="0" borderId="0" xfId="0" applyFont="1" applyAlignment="1">
      <alignment horizontal="center"/>
    </xf>
    <xf numFmtId="0" fontId="1" fillId="0" borderId="0" xfId="0" applyFont="1"/>
    <xf numFmtId="0" fontId="0" fillId="0" borderId="0" xfId="0" applyAlignment="1">
      <alignment vertical="top" wrapText="1"/>
    </xf>
    <xf numFmtId="4" fontId="6" fillId="0" borderId="0" xfId="0" applyNumberFormat="1" applyFont="1"/>
    <xf numFmtId="0" fontId="2" fillId="0" borderId="0" xfId="0" applyFont="1"/>
    <xf numFmtId="2" fontId="2" fillId="0" borderId="0" xfId="0" applyNumberFormat="1" applyFont="1"/>
    <xf numFmtId="4" fontId="2" fillId="0" borderId="0" xfId="0" applyNumberFormat="1" applyFont="1"/>
    <xf numFmtId="0" fontId="2"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center"/>
    </xf>
    <xf numFmtId="2" fontId="4" fillId="0" borderId="0" xfId="0" applyNumberFormat="1" applyFont="1"/>
    <xf numFmtId="49" fontId="4" fillId="0" borderId="0" xfId="0" applyNumberFormat="1" applyFont="1" applyAlignment="1">
      <alignment horizontal="left" vertical="top"/>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xf numFmtId="0" fontId="4" fillId="0" borderId="0" xfId="0" applyFont="1" applyAlignment="1">
      <alignment horizontal="left" vertical="top"/>
    </xf>
    <xf numFmtId="2" fontId="4" fillId="0" borderId="0" xfId="0" applyNumberFormat="1" applyFont="1" applyAlignment="1">
      <alignment vertical="top"/>
    </xf>
    <xf numFmtId="0" fontId="4" fillId="0" borderId="0" xfId="0" applyFont="1" applyAlignment="1">
      <alignment vertical="top"/>
    </xf>
    <xf numFmtId="49" fontId="11" fillId="2" borderId="0" xfId="0" applyNumberFormat="1" applyFont="1" applyFill="1" applyAlignment="1">
      <alignment horizontal="left" vertical="center"/>
    </xf>
    <xf numFmtId="0" fontId="11" fillId="2" borderId="0" xfId="0" applyFont="1" applyFill="1" applyAlignment="1">
      <alignment horizontal="center" vertical="center"/>
    </xf>
    <xf numFmtId="2" fontId="11" fillId="2" borderId="0" xfId="0" applyNumberFormat="1" applyFont="1" applyFill="1" applyAlignment="1">
      <alignment vertical="center"/>
    </xf>
    <xf numFmtId="0" fontId="12" fillId="0" borderId="0" xfId="0" applyFont="1"/>
    <xf numFmtId="0" fontId="12" fillId="0" borderId="0" xfId="0" applyFont="1" applyAlignment="1">
      <alignment horizontal="center"/>
    </xf>
    <xf numFmtId="2" fontId="12" fillId="0" borderId="0" xfId="0" applyNumberFormat="1" applyFont="1"/>
    <xf numFmtId="49" fontId="4" fillId="0" borderId="0" xfId="0" applyNumberFormat="1" applyFont="1" applyAlignment="1">
      <alignment horizontal="right" vertical="top"/>
    </xf>
    <xf numFmtId="49" fontId="11" fillId="0" borderId="0" xfId="0" applyNumberFormat="1"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2" fontId="11" fillId="0" borderId="0" xfId="0" applyNumberFormat="1" applyFont="1" applyAlignment="1">
      <alignment vertical="center"/>
    </xf>
    <xf numFmtId="165" fontId="4" fillId="0" borderId="0" xfId="2" applyNumberFormat="1" applyFont="1" applyAlignment="1">
      <alignment horizontal="center"/>
    </xf>
    <xf numFmtId="0" fontId="4" fillId="0" borderId="0" xfId="2" applyFont="1" applyAlignment="1">
      <alignment horizontal="right" wrapText="1"/>
    </xf>
    <xf numFmtId="49" fontId="4" fillId="0" borderId="0" xfId="2" applyNumberFormat="1" applyFont="1" applyAlignment="1">
      <alignment horizontal="center"/>
    </xf>
    <xf numFmtId="4" fontId="4" fillId="0" borderId="0" xfId="2" applyNumberFormat="1" applyFont="1" applyAlignment="1">
      <alignment horizontal="center"/>
    </xf>
    <xf numFmtId="0" fontId="12" fillId="2" borderId="0" xfId="0" applyFont="1" applyFill="1"/>
    <xf numFmtId="0" fontId="12" fillId="2" borderId="0" xfId="0" applyFont="1" applyFill="1" applyAlignment="1">
      <alignment horizontal="center"/>
    </xf>
    <xf numFmtId="49" fontId="4" fillId="2" borderId="0" xfId="0" applyNumberFormat="1" applyFont="1" applyFill="1" applyAlignment="1">
      <alignment horizontal="right" vertical="top"/>
    </xf>
    <xf numFmtId="0" fontId="4" fillId="2" borderId="0" xfId="0" applyFont="1" applyFill="1" applyAlignment="1">
      <alignment horizontal="center"/>
    </xf>
    <xf numFmtId="2" fontId="4" fillId="2" borderId="0" xfId="0" applyNumberFormat="1" applyFont="1" applyFill="1"/>
    <xf numFmtId="0" fontId="11" fillId="0" borderId="0" xfId="0" applyFont="1" applyAlignment="1">
      <alignment vertical="top" wrapText="1"/>
    </xf>
    <xf numFmtId="0" fontId="11" fillId="0" borderId="0" xfId="0" applyFont="1" applyAlignment="1">
      <alignment horizontal="left" vertical="top"/>
    </xf>
    <xf numFmtId="0" fontId="12" fillId="0" borderId="0" xfId="0" applyFont="1" applyAlignment="1">
      <alignment vertical="top"/>
    </xf>
    <xf numFmtId="4" fontId="2" fillId="0" borderId="0" xfId="0" applyNumberFormat="1" applyFont="1" applyAlignment="1">
      <alignment vertical="top"/>
    </xf>
    <xf numFmtId="4" fontId="9" fillId="0" borderId="0" xfId="0" applyNumberFormat="1" applyFont="1"/>
    <xf numFmtId="0" fontId="9" fillId="0" borderId="0" xfId="0" applyFont="1"/>
    <xf numFmtId="4" fontId="8" fillId="0" borderId="0" xfId="0" applyNumberFormat="1" applyFont="1" applyAlignment="1">
      <alignment vertical="center"/>
    </xf>
    <xf numFmtId="4" fontId="2" fillId="0" borderId="0" xfId="2" applyNumberFormat="1" applyFont="1"/>
    <xf numFmtId="4" fontId="2" fillId="0" borderId="0" xfId="3" applyNumberFormat="1" applyFont="1" applyAlignment="1">
      <alignment vertical="center"/>
    </xf>
    <xf numFmtId="0" fontId="6" fillId="0" borderId="0" xfId="0" applyFont="1" applyAlignment="1">
      <alignment horizontal="center"/>
    </xf>
    <xf numFmtId="2" fontId="6" fillId="0" borderId="0" xfId="0" applyNumberFormat="1" applyFont="1"/>
    <xf numFmtId="0" fontId="13" fillId="0" borderId="0" xfId="0" applyFont="1" applyAlignment="1">
      <alignment vertical="center"/>
    </xf>
    <xf numFmtId="0" fontId="6" fillId="0" borderId="0" xfId="0" applyFont="1" applyAlignment="1">
      <alignment vertical="center"/>
    </xf>
    <xf numFmtId="49" fontId="6" fillId="0" borderId="0" xfId="0" applyNumberFormat="1" applyFont="1" applyAlignment="1">
      <alignment horizontal="left" vertical="top"/>
    </xf>
    <xf numFmtId="0" fontId="6" fillId="0" borderId="0" xfId="0" applyFont="1" applyAlignment="1">
      <alignment vertical="top" wrapText="1"/>
    </xf>
    <xf numFmtId="0" fontId="6" fillId="0" borderId="0" xfId="0" applyFont="1" applyAlignment="1">
      <alignment horizontal="center" vertical="top"/>
    </xf>
    <xf numFmtId="0" fontId="6" fillId="0" borderId="0" xfId="0" applyFont="1"/>
    <xf numFmtId="2" fontId="6" fillId="0" borderId="0" xfId="0" applyNumberFormat="1" applyFont="1" applyAlignment="1">
      <alignment vertical="top"/>
    </xf>
    <xf numFmtId="4" fontId="6" fillId="0" borderId="0" xfId="0" applyNumberFormat="1" applyFont="1" applyAlignment="1">
      <alignment vertical="top"/>
    </xf>
    <xf numFmtId="49" fontId="6" fillId="0" borderId="0" xfId="0" applyNumberFormat="1" applyFont="1" applyAlignment="1">
      <alignment horizontal="right" vertical="top"/>
    </xf>
    <xf numFmtId="4" fontId="6" fillId="0" borderId="0" xfId="0" applyNumberFormat="1" applyFont="1" applyAlignment="1">
      <alignment vertical="center"/>
    </xf>
    <xf numFmtId="0" fontId="6" fillId="0" borderId="0" xfId="0" applyFont="1" applyAlignment="1">
      <alignment horizontal="left" vertical="top"/>
    </xf>
    <xf numFmtId="49" fontId="6" fillId="2" borderId="0" xfId="0" applyNumberFormat="1" applyFont="1" applyFill="1" applyAlignment="1">
      <alignment horizontal="right" vertical="top"/>
    </xf>
    <xf numFmtId="2" fontId="6" fillId="0" borderId="0" xfId="0" applyNumberFormat="1" applyFont="1" applyAlignment="1">
      <alignment horizontal="center"/>
    </xf>
    <xf numFmtId="2" fontId="6" fillId="0" borderId="0" xfId="0" applyNumberFormat="1" applyFont="1" applyAlignment="1">
      <alignment horizontal="right" vertical="center"/>
    </xf>
    <xf numFmtId="4" fontId="6" fillId="0" borderId="0" xfId="0" applyNumberFormat="1" applyFont="1" applyAlignment="1">
      <alignment horizontal="right" vertical="center"/>
    </xf>
    <xf numFmtId="0" fontId="14" fillId="0" borderId="0" xfId="0" applyFont="1" applyAlignment="1">
      <alignment vertical="top" wrapText="1"/>
    </xf>
    <xf numFmtId="0" fontId="11" fillId="2" borderId="0" xfId="0" applyFont="1" applyFill="1"/>
    <xf numFmtId="0" fontId="15" fillId="0" borderId="0" xfId="0" applyFont="1" applyAlignment="1">
      <alignment horizontal="left" vertical="center"/>
    </xf>
    <xf numFmtId="0" fontId="4" fillId="0" borderId="0" xfId="0" applyFont="1" applyAlignment="1">
      <alignment horizontal="left" vertical="center"/>
    </xf>
    <xf numFmtId="4" fontId="4" fillId="0" borderId="0" xfId="0" applyNumberFormat="1" applyFont="1"/>
    <xf numFmtId="0" fontId="15" fillId="2" borderId="7" xfId="0" applyFont="1" applyFill="1" applyBorder="1" applyAlignment="1">
      <alignment horizontal="center" vertical="center" wrapText="1"/>
    </xf>
    <xf numFmtId="0" fontId="15"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4" fontId="4" fillId="0" borderId="0" xfId="0" applyNumberFormat="1" applyFont="1" applyAlignment="1">
      <alignment vertical="top"/>
    </xf>
    <xf numFmtId="0" fontId="11" fillId="2" borderId="0" xfId="0" applyFont="1" applyFill="1" applyAlignment="1">
      <alignment vertical="center"/>
    </xf>
    <xf numFmtId="4" fontId="11" fillId="2" borderId="0" xfId="0" applyNumberFormat="1" applyFont="1" applyFill="1" applyAlignment="1">
      <alignment vertical="center"/>
    </xf>
    <xf numFmtId="0" fontId="11" fillId="2" borderId="0" xfId="0" applyFont="1" applyFill="1" applyAlignment="1">
      <alignment horizontal="left"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Alignment="1">
      <alignment horizontal="center" wrapText="1"/>
    </xf>
    <xf numFmtId="4" fontId="4" fillId="0" borderId="0" xfId="0" applyNumberFormat="1" applyFont="1" applyAlignment="1">
      <alignment horizontal="right" wrapText="1"/>
    </xf>
    <xf numFmtId="4" fontId="4" fillId="0" borderId="0" xfId="0" applyNumberFormat="1" applyFont="1" applyAlignment="1">
      <alignment wrapText="1"/>
    </xf>
    <xf numFmtId="4" fontId="12" fillId="0" borderId="0" xfId="0" applyNumberFormat="1" applyFont="1"/>
    <xf numFmtId="49" fontId="4" fillId="0" borderId="0" xfId="0" applyNumberFormat="1" applyFont="1" applyAlignment="1">
      <alignment horizontal="right"/>
    </xf>
    <xf numFmtId="49" fontId="4" fillId="0" borderId="0" xfId="0" applyNumberFormat="1" applyFont="1" applyAlignment="1">
      <alignment horizontal="right" vertical="center"/>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 fontId="4" fillId="0" borderId="0" xfId="0" applyNumberFormat="1" applyFont="1" applyAlignment="1">
      <alignment vertical="center"/>
    </xf>
    <xf numFmtId="164" fontId="4" fillId="0" borderId="0" xfId="1" applyFont="1" applyBorder="1"/>
    <xf numFmtId="4" fontId="11" fillId="0" borderId="0" xfId="0" applyNumberFormat="1" applyFont="1" applyAlignment="1">
      <alignment vertical="center"/>
    </xf>
    <xf numFmtId="49" fontId="4" fillId="0" borderId="0" xfId="0" applyNumberFormat="1" applyFont="1" applyAlignment="1">
      <alignment vertical="top"/>
    </xf>
    <xf numFmtId="49" fontId="4" fillId="0" borderId="0" xfId="4" applyNumberFormat="1" applyFont="1" applyAlignment="1">
      <alignment horizontal="left" vertical="top" wrapText="1"/>
    </xf>
    <xf numFmtId="0" fontId="4" fillId="0" borderId="0" xfId="4" applyFont="1" applyAlignment="1">
      <alignment horizontal="center" vertical="center" wrapText="1"/>
    </xf>
    <xf numFmtId="4" fontId="4" fillId="0" borderId="0" xfId="4" applyNumberFormat="1" applyFont="1" applyAlignment="1">
      <alignment horizontal="right" vertical="center" wrapText="1"/>
    </xf>
    <xf numFmtId="4" fontId="4" fillId="0" borderId="0" xfId="4" applyNumberFormat="1" applyFont="1" applyAlignment="1">
      <alignment horizontal="right" vertical="center"/>
    </xf>
    <xf numFmtId="49" fontId="4" fillId="0" borderId="0" xfId="4" applyNumberFormat="1" applyFont="1" applyAlignment="1">
      <alignment horizontal="center" vertical="top" wrapText="1"/>
    </xf>
    <xf numFmtId="4" fontId="4" fillId="0" borderId="0" xfId="2" applyNumberFormat="1" applyFont="1"/>
    <xf numFmtId="4" fontId="4" fillId="0" borderId="0" xfId="3" applyNumberFormat="1" applyFont="1" applyAlignment="1">
      <alignment vertical="center"/>
    </xf>
    <xf numFmtId="0" fontId="11" fillId="2" borderId="0" xfId="0" applyFont="1" applyFill="1" applyAlignment="1">
      <alignment horizontal="left" vertical="top"/>
    </xf>
    <xf numFmtId="0" fontId="4" fillId="2" borderId="0" xfId="0" applyFont="1" applyFill="1"/>
    <xf numFmtId="0" fontId="11" fillId="2" borderId="0" xfId="0" applyFont="1" applyFill="1" applyAlignment="1">
      <alignment vertical="top" wrapText="1"/>
    </xf>
    <xf numFmtId="4" fontId="4" fillId="2" borderId="0" xfId="0" applyNumberFormat="1" applyFont="1" applyFill="1"/>
    <xf numFmtId="0" fontId="12" fillId="2" borderId="0" xfId="0" applyFont="1" applyFill="1" applyAlignment="1">
      <alignment vertical="center"/>
    </xf>
    <xf numFmtId="0" fontId="12" fillId="0" borderId="0" xfId="0" applyFont="1" applyAlignment="1">
      <alignment horizontal="center" vertical="top"/>
    </xf>
    <xf numFmtId="0" fontId="12" fillId="0" borderId="0" xfId="0" applyFont="1" applyAlignment="1">
      <alignment horizontal="left" vertical="top"/>
    </xf>
    <xf numFmtId="0" fontId="4" fillId="0" borderId="0" xfId="0" applyFont="1" applyAlignment="1">
      <alignment horizontal="justify" vertical="center" wrapText="1"/>
    </xf>
    <xf numFmtId="0" fontId="18" fillId="0" borderId="0" xfId="0" applyFont="1" applyAlignment="1">
      <alignment horizontal="left" vertical="top"/>
    </xf>
    <xf numFmtId="0" fontId="19" fillId="0" borderId="0" xfId="0" applyFont="1"/>
    <xf numFmtId="0" fontId="18" fillId="0" borderId="0" xfId="0" applyFont="1" applyAlignment="1">
      <alignment vertical="top" wrapText="1"/>
    </xf>
    <xf numFmtId="0" fontId="18" fillId="0" borderId="0" xfId="0" applyFont="1" applyAlignment="1">
      <alignment horizontal="center"/>
    </xf>
    <xf numFmtId="0" fontId="18" fillId="0" borderId="0" xfId="0" applyFont="1"/>
    <xf numFmtId="2" fontId="4" fillId="0" borderId="0" xfId="0" applyNumberFormat="1" applyFont="1" applyAlignment="1">
      <alignment horizontal="center"/>
    </xf>
    <xf numFmtId="2" fontId="4" fillId="0" borderId="0" xfId="0" applyNumberFormat="1" applyFont="1" applyAlignment="1">
      <alignment horizontal="right" vertical="center"/>
    </xf>
    <xf numFmtId="4" fontId="4" fillId="0" borderId="0" xfId="0" applyNumberFormat="1" applyFont="1" applyAlignment="1">
      <alignment horizontal="right" vertical="center"/>
    </xf>
    <xf numFmtId="0" fontId="4" fillId="0" borderId="2" xfId="0" applyFont="1" applyBorder="1"/>
    <xf numFmtId="0" fontId="15" fillId="2" borderId="1"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5" xfId="0" applyFont="1" applyFill="1" applyBorder="1" applyAlignment="1">
      <alignment vertical="top" wrapText="1"/>
    </xf>
    <xf numFmtId="0" fontId="15" fillId="2" borderId="5" xfId="0" applyFont="1" applyFill="1" applyBorder="1" applyAlignment="1">
      <alignment horizontal="right" vertical="center" wrapText="1"/>
    </xf>
    <xf numFmtId="0" fontId="15" fillId="0" borderId="3" xfId="0" applyFont="1" applyBorder="1" applyAlignment="1">
      <alignment horizontal="left" vertical="center"/>
    </xf>
    <xf numFmtId="0" fontId="4" fillId="0" borderId="3" xfId="0" applyFont="1" applyBorder="1" applyAlignment="1">
      <alignment vertical="center"/>
    </xf>
    <xf numFmtId="0" fontId="4" fillId="0" borderId="3" xfId="0" applyFont="1" applyBorder="1" applyAlignment="1">
      <alignment horizontal="left" vertical="center"/>
    </xf>
    <xf numFmtId="49" fontId="11" fillId="0" borderId="0" xfId="0" applyNumberFormat="1" applyFont="1" applyAlignment="1">
      <alignment horizontal="left" vertical="top"/>
    </xf>
    <xf numFmtId="0" fontId="11" fillId="0" borderId="0" xfId="0" applyFont="1" applyAlignment="1">
      <alignment vertical="top"/>
    </xf>
    <xf numFmtId="4" fontId="4" fillId="0" borderId="2" xfId="0" applyNumberFormat="1" applyFont="1" applyBorder="1"/>
    <xf numFmtId="0" fontId="22" fillId="0" borderId="0" xfId="5" applyFont="1" applyAlignment="1">
      <alignment horizontal="right"/>
    </xf>
    <xf numFmtId="0" fontId="23" fillId="0" borderId="0" xfId="5" applyFont="1"/>
    <xf numFmtId="166" fontId="22" fillId="0" borderId="0" xfId="5" applyNumberFormat="1" applyFont="1" applyAlignment="1">
      <alignment horizontal="center"/>
    </xf>
    <xf numFmtId="4" fontId="21" fillId="0" borderId="0" xfId="5" applyNumberFormat="1" applyAlignment="1">
      <alignment horizontal="center"/>
    </xf>
    <xf numFmtId="4" fontId="22" fillId="0" borderId="0" xfId="5" applyNumberFormat="1" applyFont="1" applyAlignment="1">
      <alignment horizontal="right"/>
    </xf>
    <xf numFmtId="0" fontId="22" fillId="0" borderId="0" xfId="5" applyFont="1"/>
    <xf numFmtId="166" fontId="23" fillId="0" borderId="0" xfId="5" applyNumberFormat="1" applyFont="1" applyAlignment="1">
      <alignment horizontal="left"/>
    </xf>
    <xf numFmtId="0" fontId="22" fillId="0" borderId="0" xfId="5" applyFont="1" applyAlignment="1">
      <alignment horizontal="right" wrapText="1"/>
    </xf>
    <xf numFmtId="166" fontId="22" fillId="0" borderId="0" xfId="5" applyNumberFormat="1" applyFont="1" applyAlignment="1">
      <alignment horizontal="center" wrapText="1"/>
    </xf>
    <xf numFmtId="0" fontId="21" fillId="0" borderId="0" xfId="5" applyAlignment="1">
      <alignment horizontal="right" vertical="center" wrapText="1"/>
    </xf>
    <xf numFmtId="166" fontId="21" fillId="0" borderId="0" xfId="5" applyNumberFormat="1" applyAlignment="1">
      <alignment horizontal="center"/>
    </xf>
    <xf numFmtId="16" fontId="21" fillId="0" borderId="0" xfId="5" applyNumberFormat="1" applyAlignment="1">
      <alignment wrapText="1"/>
    </xf>
    <xf numFmtId="0" fontId="24" fillId="0" borderId="0" xfId="5" applyFont="1" applyAlignment="1">
      <alignment horizontal="justify" vertical="center"/>
    </xf>
    <xf numFmtId="0" fontId="21" fillId="0" borderId="0" xfId="5"/>
    <xf numFmtId="0" fontId="25" fillId="0" borderId="0" xfId="5" applyFont="1" applyAlignment="1">
      <alignment horizontal="center" vertical="center"/>
    </xf>
    <xf numFmtId="0" fontId="26" fillId="0" borderId="0" xfId="5" applyFont="1" applyAlignment="1">
      <alignment horizontal="center"/>
    </xf>
    <xf numFmtId="0" fontId="26" fillId="0" borderId="0" xfId="5" applyFont="1" applyAlignment="1">
      <alignment horizontal="right"/>
    </xf>
    <xf numFmtId="0" fontId="27" fillId="0" borderId="0" xfId="5" applyFont="1" applyAlignment="1">
      <alignment horizontal="justify" vertical="center"/>
    </xf>
    <xf numFmtId="0" fontId="28" fillId="0" borderId="0" xfId="5" applyFont="1" applyAlignment="1">
      <alignment vertical="center"/>
    </xf>
    <xf numFmtId="0" fontId="25" fillId="0" borderId="0" xfId="5" applyFont="1" applyAlignment="1">
      <alignment vertical="center"/>
    </xf>
    <xf numFmtId="0" fontId="22" fillId="0" borderId="0" xfId="5" applyFont="1" applyAlignment="1">
      <alignment horizontal="center" vertical="center" wrapText="1"/>
    </xf>
    <xf numFmtId="0" fontId="22" fillId="0" borderId="0" xfId="5" applyFont="1" applyAlignment="1">
      <alignment vertical="center" wrapText="1"/>
    </xf>
    <xf numFmtId="49" fontId="29" fillId="3" borderId="0" xfId="5" applyNumberFormat="1" applyFont="1" applyFill="1" applyAlignment="1">
      <alignment vertical="center" wrapText="1"/>
    </xf>
    <xf numFmtId="0" fontId="29" fillId="3" borderId="0" xfId="5" applyFont="1" applyFill="1" applyAlignment="1">
      <alignment vertical="center" wrapText="1"/>
    </xf>
    <xf numFmtId="0" fontId="23" fillId="3" borderId="0" xfId="5" applyFont="1" applyFill="1" applyAlignment="1">
      <alignment horizontal="center" wrapText="1"/>
    </xf>
    <xf numFmtId="49" fontId="21" fillId="0" borderId="0" xfId="5" applyNumberFormat="1"/>
    <xf numFmtId="0" fontId="22" fillId="0" borderId="0" xfId="5" applyFont="1" applyAlignment="1">
      <alignment horizontal="justify" vertical="center" wrapText="1"/>
    </xf>
    <xf numFmtId="49" fontId="23" fillId="4" borderId="0" xfId="5" applyNumberFormat="1" applyFont="1" applyFill="1" applyAlignment="1">
      <alignment vertical="center" wrapText="1"/>
    </xf>
    <xf numFmtId="0" fontId="23" fillId="4" borderId="0" xfId="5" applyFont="1" applyFill="1" applyAlignment="1">
      <alignment vertical="center" wrapText="1"/>
    </xf>
    <xf numFmtId="0" fontId="21" fillId="0" borderId="0" xfId="5" applyAlignment="1">
      <alignment horizontal="center" wrapText="1"/>
    </xf>
    <xf numFmtId="49" fontId="7" fillId="3" borderId="0" xfId="5" applyNumberFormat="1" applyFont="1" applyFill="1" applyAlignment="1">
      <alignment vertical="center" wrapText="1"/>
    </xf>
    <xf numFmtId="0" fontId="22" fillId="3" borderId="0" xfId="5" applyFont="1" applyFill="1" applyAlignment="1">
      <alignment horizontal="center" wrapText="1"/>
    </xf>
    <xf numFmtId="49" fontId="22" fillId="0" borderId="0" xfId="5" applyNumberFormat="1" applyFont="1" applyAlignment="1">
      <alignment vertical="center" wrapText="1"/>
    </xf>
    <xf numFmtId="0" fontId="22" fillId="0" borderId="0" xfId="5" applyFont="1" applyAlignment="1">
      <alignment horizontal="center" wrapText="1"/>
    </xf>
    <xf numFmtId="0" fontId="24" fillId="0" borderId="0" xfId="5" applyFont="1" applyAlignment="1">
      <alignment horizontal="justify"/>
    </xf>
    <xf numFmtId="4" fontId="30" fillId="0" borderId="0" xfId="5" applyNumberFormat="1" applyFont="1" applyAlignment="1">
      <alignment horizontal="center"/>
    </xf>
    <xf numFmtId="0" fontId="22" fillId="0" borderId="0" xfId="5" applyFont="1" applyAlignment="1">
      <alignment horizontal="left" vertical="center" wrapText="1"/>
    </xf>
    <xf numFmtId="4" fontId="22" fillId="0" borderId="0" xfId="5" applyNumberFormat="1" applyFont="1" applyAlignment="1">
      <alignment horizontal="center" wrapText="1"/>
    </xf>
    <xf numFmtId="0" fontId="22" fillId="0" borderId="0" xfId="5" applyFont="1" applyAlignment="1">
      <alignment horizontal="right" vertical="center" wrapText="1"/>
    </xf>
    <xf numFmtId="0" fontId="23" fillId="0" borderId="0" xfId="5" applyFont="1" applyAlignment="1">
      <alignment horizontal="center" wrapText="1"/>
    </xf>
    <xf numFmtId="0" fontId="31" fillId="0" borderId="0" xfId="5" applyFont="1" applyAlignment="1">
      <alignment horizontal="justify" vertical="center"/>
    </xf>
    <xf numFmtId="49" fontId="23" fillId="3" borderId="0" xfId="5" applyNumberFormat="1" applyFont="1" applyFill="1" applyAlignment="1">
      <alignment vertical="center" wrapText="1"/>
    </xf>
    <xf numFmtId="4" fontId="23" fillId="3" borderId="0" xfId="5" applyNumberFormat="1" applyFont="1" applyFill="1" applyAlignment="1">
      <alignment horizontal="center" wrapText="1"/>
    </xf>
    <xf numFmtId="0" fontId="22" fillId="0" borderId="0" xfId="5" applyFont="1" applyAlignment="1">
      <alignment wrapText="1"/>
    </xf>
    <xf numFmtId="0" fontId="23" fillId="3" borderId="0" xfId="5" applyFont="1" applyFill="1" applyAlignment="1">
      <alignment vertical="center" wrapText="1"/>
    </xf>
    <xf numFmtId="0" fontId="24" fillId="0" borderId="0" xfId="5" applyFont="1" applyAlignment="1">
      <alignment vertical="center"/>
    </xf>
    <xf numFmtId="0" fontId="24" fillId="0" borderId="0" xfId="5" applyFont="1"/>
    <xf numFmtId="49" fontId="22" fillId="0" borderId="0" xfId="5" applyNumberFormat="1" applyFont="1" applyAlignment="1">
      <alignment wrapText="1"/>
    </xf>
    <xf numFmtId="4" fontId="22" fillId="0" borderId="0" xfId="5" applyNumberFormat="1" applyFont="1" applyAlignment="1">
      <alignment horizontal="center"/>
    </xf>
    <xf numFmtId="2" fontId="22" fillId="0" borderId="0" xfId="5" applyNumberFormat="1" applyFont="1" applyAlignment="1">
      <alignment horizontal="center" wrapText="1"/>
    </xf>
    <xf numFmtId="49" fontId="22" fillId="0" borderId="0" xfId="5" applyNumberFormat="1" applyFont="1"/>
    <xf numFmtId="0" fontId="22" fillId="0" borderId="0" xfId="5" applyFont="1" applyAlignment="1">
      <alignment horizontal="justify" vertical="center"/>
    </xf>
    <xf numFmtId="49" fontId="22" fillId="0" borderId="0" xfId="5" applyNumberFormat="1" applyFont="1" applyAlignment="1">
      <alignment vertical="top"/>
    </xf>
    <xf numFmtId="49" fontId="22" fillId="0" borderId="0" xfId="5" applyNumberFormat="1" applyFont="1" applyAlignment="1">
      <alignment vertical="top" wrapText="1"/>
    </xf>
    <xf numFmtId="2" fontId="22" fillId="0" borderId="0" xfId="5" applyNumberFormat="1" applyFont="1" applyAlignment="1">
      <alignment horizontal="center" vertical="center" wrapText="1"/>
    </xf>
    <xf numFmtId="0" fontId="22" fillId="0" borderId="0" xfId="5" applyFont="1" applyAlignment="1">
      <alignment horizontal="left" vertical="center" wrapText="1" indent="1"/>
    </xf>
    <xf numFmtId="0" fontId="21" fillId="0" borderId="0" xfId="5" applyAlignment="1">
      <alignment horizontal="left" vertical="center" wrapText="1" indent="3"/>
    </xf>
    <xf numFmtId="49" fontId="38" fillId="0" borderId="2" xfId="6" applyNumberFormat="1" applyFont="1" applyBorder="1" applyAlignment="1">
      <alignment horizontal="center" vertical="top"/>
    </xf>
    <xf numFmtId="0" fontId="38" fillId="0" borderId="2" xfId="6" applyFont="1" applyBorder="1" applyAlignment="1">
      <alignment horizontal="justify" vertical="top" wrapText="1"/>
    </xf>
    <xf numFmtId="0" fontId="38" fillId="0" borderId="2" xfId="6" applyFont="1" applyBorder="1" applyAlignment="1">
      <alignment horizontal="center"/>
    </xf>
    <xf numFmtId="4" fontId="38" fillId="0" borderId="2" xfId="6" applyNumberFormat="1" applyFont="1" applyBorder="1"/>
    <xf numFmtId="4" fontId="39" fillId="0" borderId="2" xfId="6" applyNumberFormat="1" applyFont="1" applyBorder="1"/>
    <xf numFmtId="0" fontId="38" fillId="0" borderId="0" xfId="6" applyFont="1"/>
    <xf numFmtId="49" fontId="40" fillId="5" borderId="1" xfId="6" applyNumberFormat="1" applyFont="1" applyFill="1" applyBorder="1" applyAlignment="1">
      <alignment horizontal="center" vertical="center" wrapText="1"/>
    </xf>
    <xf numFmtId="49" fontId="38" fillId="5" borderId="1" xfId="6" applyNumberFormat="1" applyFont="1" applyFill="1" applyBorder="1" applyAlignment="1">
      <alignment horizontal="center" vertical="center" wrapText="1"/>
    </xf>
    <xf numFmtId="0" fontId="41" fillId="5" borderId="1" xfId="6" applyFont="1" applyFill="1" applyBorder="1" applyAlignment="1">
      <alignment horizontal="justify" vertical="center" wrapText="1"/>
    </xf>
    <xf numFmtId="0" fontId="42" fillId="5" borderId="1" xfId="6" applyFont="1" applyFill="1" applyBorder="1" applyAlignment="1">
      <alignment horizontal="center" vertical="center"/>
    </xf>
    <xf numFmtId="4" fontId="42" fillId="5" borderId="1" xfId="6" applyNumberFormat="1" applyFont="1" applyFill="1" applyBorder="1" applyAlignment="1">
      <alignment horizontal="center" vertical="center"/>
    </xf>
    <xf numFmtId="0" fontId="43" fillId="0" borderId="0" xfId="6" applyFont="1"/>
    <xf numFmtId="0" fontId="43" fillId="0" borderId="0" xfId="6" applyFont="1" applyAlignment="1">
      <alignment horizontal="left"/>
    </xf>
    <xf numFmtId="49" fontId="43" fillId="0" borderId="0" xfId="6" applyNumberFormat="1" applyFont="1" applyAlignment="1">
      <alignment horizontal="center" vertical="top"/>
    </xf>
    <xf numFmtId="0" fontId="43" fillId="0" borderId="0" xfId="6" applyFont="1" applyAlignment="1">
      <alignment horizontal="justify" vertical="top" wrapText="1"/>
    </xf>
    <xf numFmtId="0" fontId="43" fillId="0" borderId="0" xfId="6" applyFont="1" applyAlignment="1">
      <alignment horizontal="center"/>
    </xf>
    <xf numFmtId="4" fontId="43" fillId="0" borderId="0" xfId="6" applyNumberFormat="1" applyFont="1"/>
    <xf numFmtId="4" fontId="44" fillId="0" borderId="0" xfId="6" applyNumberFormat="1" applyFont="1"/>
    <xf numFmtId="0" fontId="46" fillId="0" borderId="0" xfId="6" applyFont="1" applyAlignment="1">
      <alignment horizontal="justify" vertical="top" wrapText="1"/>
    </xf>
    <xf numFmtId="0" fontId="38" fillId="0" borderId="0" xfId="6" applyFont="1" applyAlignment="1">
      <alignment horizontal="justify" vertical="top" wrapText="1"/>
    </xf>
    <xf numFmtId="49" fontId="47" fillId="6" borderId="5" xfId="6" applyNumberFormat="1" applyFont="1" applyFill="1" applyBorder="1" applyAlignment="1">
      <alignment horizontal="left" vertical="center"/>
    </xf>
    <xf numFmtId="0" fontId="47" fillId="6" borderId="5" xfId="6" applyFont="1" applyFill="1" applyBorder="1" applyAlignment="1">
      <alignment horizontal="justify" vertical="top" wrapText="1"/>
    </xf>
    <xf numFmtId="0" fontId="47" fillId="6" borderId="5" xfId="6" applyFont="1" applyFill="1" applyBorder="1" applyAlignment="1">
      <alignment horizontal="center"/>
    </xf>
    <xf numFmtId="4" fontId="47" fillId="6" borderId="5" xfId="6" applyNumberFormat="1" applyFont="1" applyFill="1" applyBorder="1"/>
    <xf numFmtId="4" fontId="48" fillId="6" borderId="5" xfId="6" applyNumberFormat="1" applyFont="1" applyFill="1" applyBorder="1"/>
    <xf numFmtId="0" fontId="47" fillId="0" borderId="0" xfId="6" applyFont="1" applyAlignment="1">
      <alignment vertical="center"/>
    </xf>
    <xf numFmtId="0" fontId="47" fillId="6" borderId="0" xfId="6" applyFont="1" applyFill="1" applyAlignment="1">
      <alignment vertical="center"/>
    </xf>
    <xf numFmtId="49" fontId="38" fillId="0" borderId="0" xfId="6" applyNumberFormat="1" applyFont="1" applyAlignment="1">
      <alignment horizontal="left" vertical="top"/>
    </xf>
    <xf numFmtId="0" fontId="38" fillId="0" borderId="0" xfId="6" applyFont="1" applyAlignment="1">
      <alignment horizontal="justify" wrapText="1"/>
    </xf>
    <xf numFmtId="4" fontId="38" fillId="0" borderId="0" xfId="6" applyNumberFormat="1" applyFont="1"/>
    <xf numFmtId="4" fontId="39" fillId="0" borderId="0" xfId="6" applyNumberFormat="1" applyFont="1"/>
    <xf numFmtId="0" fontId="49" fillId="0" borderId="0" xfId="6" applyFont="1" applyAlignment="1">
      <alignment horizontal="justify" vertical="top" wrapText="1"/>
    </xf>
    <xf numFmtId="0" fontId="50" fillId="0" borderId="0" xfId="6" applyFont="1" applyAlignment="1">
      <alignment horizontal="center"/>
    </xf>
    <xf numFmtId="4" fontId="50" fillId="0" borderId="0" xfId="6" applyNumberFormat="1" applyFont="1" applyAlignment="1">
      <alignment horizontal="center"/>
    </xf>
    <xf numFmtId="167" fontId="50" fillId="0" borderId="0" xfId="6" applyNumberFormat="1" applyFont="1" applyAlignment="1">
      <alignment horizontal="center"/>
    </xf>
    <xf numFmtId="167" fontId="50" fillId="0" borderId="0" xfId="6" applyNumberFormat="1" applyFont="1" applyAlignment="1">
      <alignment horizontal="right"/>
    </xf>
    <xf numFmtId="49" fontId="50" fillId="0" borderId="0" xfId="6" applyNumberFormat="1" applyFont="1" applyAlignment="1">
      <alignment horizontal="center" vertical="top"/>
    </xf>
    <xf numFmtId="49" fontId="49" fillId="0" borderId="0" xfId="6" applyNumberFormat="1" applyFont="1" applyAlignment="1">
      <alignment horizontal="left" vertical="top"/>
    </xf>
    <xf numFmtId="0" fontId="49" fillId="0" borderId="0" xfId="7" applyFont="1" applyAlignment="1">
      <alignment vertical="top" wrapText="1"/>
    </xf>
    <xf numFmtId="0" fontId="38" fillId="0" borderId="0" xfId="6" applyFont="1" applyAlignment="1">
      <alignment horizontal="center"/>
    </xf>
    <xf numFmtId="4" fontId="38" fillId="0" borderId="0" xfId="6" applyNumberFormat="1" applyFont="1" applyAlignment="1">
      <alignment horizontal="center"/>
    </xf>
    <xf numFmtId="4" fontId="39" fillId="0" borderId="0" xfId="6" applyNumberFormat="1" applyFont="1" applyAlignment="1">
      <alignment horizontal="center"/>
    </xf>
    <xf numFmtId="4" fontId="39" fillId="0" borderId="0" xfId="6" applyNumberFormat="1" applyFont="1" applyAlignment="1">
      <alignment horizontal="right"/>
    </xf>
    <xf numFmtId="0" fontId="42" fillId="0" borderId="0" xfId="6" applyFont="1" applyAlignment="1">
      <alignment vertical="center"/>
    </xf>
    <xf numFmtId="0" fontId="42" fillId="6" borderId="0" xfId="6" applyFont="1" applyFill="1" applyAlignment="1">
      <alignment vertical="center"/>
    </xf>
    <xf numFmtId="49" fontId="38" fillId="0" borderId="2" xfId="6" applyNumberFormat="1" applyFont="1" applyBorder="1" applyAlignment="1">
      <alignment horizontal="left" vertical="top"/>
    </xf>
    <xf numFmtId="4" fontId="38" fillId="0" borderId="2" xfId="6" applyNumberFormat="1" applyFont="1" applyBorder="1" applyAlignment="1">
      <alignment horizontal="center"/>
    </xf>
    <xf numFmtId="4" fontId="39" fillId="0" borderId="2" xfId="6" applyNumberFormat="1" applyFont="1" applyBorder="1" applyAlignment="1">
      <alignment horizontal="center"/>
    </xf>
    <xf numFmtId="4" fontId="39" fillId="0" borderId="2" xfId="6" applyNumberFormat="1" applyFont="1" applyBorder="1" applyAlignment="1">
      <alignment horizontal="right"/>
    </xf>
    <xf numFmtId="0" fontId="49" fillId="0" borderId="0" xfId="6" applyFont="1" applyAlignment="1">
      <alignment horizontal="center" vertical="top" wrapText="1"/>
    </xf>
    <xf numFmtId="2" fontId="38" fillId="0" borderId="0" xfId="6" applyNumberFormat="1" applyFont="1" applyAlignment="1">
      <alignment horizontal="center"/>
    </xf>
    <xf numFmtId="2" fontId="39" fillId="0" borderId="0" xfId="6" applyNumberFormat="1" applyFont="1" applyAlignment="1">
      <alignment horizontal="center"/>
    </xf>
    <xf numFmtId="0" fontId="38" fillId="0" borderId="0" xfId="6" applyFont="1" applyAlignment="1">
      <alignment horizontal="center" vertical="top" wrapText="1"/>
    </xf>
    <xf numFmtId="0" fontId="38" fillId="0" borderId="0" xfId="6" applyFont="1" applyAlignment="1">
      <alignment horizontal="justify" vertical="top"/>
    </xf>
    <xf numFmtId="2" fontId="38" fillId="0" borderId="2" xfId="6" applyNumberFormat="1" applyFont="1" applyBorder="1" applyAlignment="1">
      <alignment horizontal="center"/>
    </xf>
    <xf numFmtId="2" fontId="39" fillId="0" borderId="2" xfId="6" applyNumberFormat="1" applyFont="1" applyBorder="1" applyAlignment="1">
      <alignment horizontal="center"/>
    </xf>
    <xf numFmtId="49" fontId="42" fillId="0" borderId="0" xfId="6" applyNumberFormat="1" applyFont="1" applyAlignment="1" applyProtection="1">
      <alignment horizontal="left" vertical="top" wrapText="1"/>
      <protection locked="0"/>
    </xf>
    <xf numFmtId="0" fontId="50" fillId="0" borderId="0" xfId="6" quotePrefix="1" applyFont="1" applyAlignment="1">
      <alignment horizontal="justify" vertical="top" wrapText="1"/>
    </xf>
    <xf numFmtId="4" fontId="51" fillId="0" borderId="2" xfId="6" applyNumberFormat="1" applyFont="1" applyBorder="1" applyAlignment="1">
      <alignment horizontal="right"/>
    </xf>
    <xf numFmtId="4" fontId="51" fillId="0" borderId="0" xfId="6" applyNumberFormat="1" applyFont="1" applyAlignment="1">
      <alignment horizontal="right"/>
    </xf>
    <xf numFmtId="0" fontId="49" fillId="0" borderId="0" xfId="6" applyFont="1" applyAlignment="1">
      <alignment horizontal="center" wrapText="1"/>
    </xf>
    <xf numFmtId="0" fontId="38" fillId="0" borderId="0" xfId="6" applyFont="1" applyAlignment="1">
      <alignment horizontal="center" wrapText="1"/>
    </xf>
    <xf numFmtId="0" fontId="47" fillId="6" borderId="5" xfId="6" applyFont="1" applyFill="1" applyBorder="1" applyAlignment="1">
      <alignment horizontal="justify" vertical="center" wrapText="1"/>
    </xf>
    <xf numFmtId="4" fontId="47" fillId="6" borderId="5" xfId="6" applyNumberFormat="1" applyFont="1" applyFill="1" applyBorder="1" applyAlignment="1">
      <alignment horizontal="center"/>
    </xf>
    <xf numFmtId="4" fontId="48" fillId="6" borderId="5" xfId="6" applyNumberFormat="1" applyFont="1" applyFill="1" applyBorder="1" applyAlignment="1">
      <alignment horizontal="center"/>
    </xf>
    <xf numFmtId="4" fontId="52" fillId="6" borderId="5" xfId="6" applyNumberFormat="1" applyFont="1" applyFill="1" applyBorder="1" applyAlignment="1">
      <alignment horizontal="right"/>
    </xf>
    <xf numFmtId="49" fontId="47" fillId="0" borderId="0" xfId="6" applyNumberFormat="1" applyFont="1" applyAlignment="1">
      <alignment horizontal="left" vertical="center"/>
    </xf>
    <xf numFmtId="0" fontId="47" fillId="0" borderId="0" xfId="6" applyFont="1" applyAlignment="1">
      <alignment horizontal="justify" vertical="center" wrapText="1"/>
    </xf>
    <xf numFmtId="0" fontId="47" fillId="0" borderId="0" xfId="6" applyFont="1" applyAlignment="1">
      <alignment horizontal="center"/>
    </xf>
    <xf numFmtId="4" fontId="47" fillId="0" borderId="0" xfId="6" applyNumberFormat="1" applyFont="1" applyAlignment="1">
      <alignment horizontal="center"/>
    </xf>
    <xf numFmtId="4" fontId="48" fillId="0" borderId="0" xfId="6" applyNumberFormat="1" applyFont="1" applyAlignment="1">
      <alignment horizontal="center"/>
    </xf>
    <xf numFmtId="4" fontId="52" fillId="0" borderId="0" xfId="6" applyNumberFormat="1" applyFont="1" applyAlignment="1">
      <alignment horizontal="right"/>
    </xf>
    <xf numFmtId="49" fontId="53" fillId="6" borderId="5" xfId="6" applyNumberFormat="1" applyFont="1" applyFill="1" applyBorder="1" applyAlignment="1">
      <alignment horizontal="left" vertical="center"/>
    </xf>
    <xf numFmtId="0" fontId="53" fillId="6" borderId="5" xfId="6" applyFont="1" applyFill="1" applyBorder="1" applyAlignment="1">
      <alignment horizontal="justify" vertical="top" wrapText="1"/>
    </xf>
    <xf numFmtId="0" fontId="53" fillId="6" borderId="5" xfId="6" applyFont="1" applyFill="1" applyBorder="1" applyAlignment="1">
      <alignment horizontal="center"/>
    </xf>
    <xf numFmtId="4" fontId="53" fillId="6" borderId="5" xfId="6" applyNumberFormat="1" applyFont="1" applyFill="1" applyBorder="1" applyAlignment="1">
      <alignment horizontal="center"/>
    </xf>
    <xf numFmtId="4" fontId="54" fillId="6" borderId="5" xfId="6" applyNumberFormat="1" applyFont="1" applyFill="1" applyBorder="1" applyAlignment="1">
      <alignment horizontal="center"/>
    </xf>
    <xf numFmtId="4" fontId="54" fillId="6" borderId="5" xfId="6" applyNumberFormat="1" applyFont="1" applyFill="1" applyBorder="1" applyAlignment="1">
      <alignment horizontal="right"/>
    </xf>
    <xf numFmtId="49" fontId="49" fillId="0" borderId="0" xfId="6" applyNumberFormat="1" applyFont="1" applyAlignment="1">
      <alignment horizontal="center" vertical="top"/>
    </xf>
    <xf numFmtId="0" fontId="49" fillId="0" borderId="0" xfId="6" applyFont="1" applyAlignment="1">
      <alignment vertical="top" wrapText="1"/>
    </xf>
    <xf numFmtId="0" fontId="55" fillId="0" borderId="0" xfId="6" applyFont="1" applyAlignment="1">
      <alignment horizontal="center"/>
    </xf>
    <xf numFmtId="167" fontId="56" fillId="0" borderId="0" xfId="6" applyNumberFormat="1" applyFont="1" applyAlignment="1">
      <alignment horizontal="right"/>
    </xf>
    <xf numFmtId="49" fontId="57" fillId="0" borderId="0" xfId="6" applyNumberFormat="1" applyFont="1" applyAlignment="1">
      <alignment horizontal="center" vertical="top"/>
    </xf>
    <xf numFmtId="4" fontId="56" fillId="0" borderId="0" xfId="6" applyNumberFormat="1" applyFont="1" applyAlignment="1">
      <alignment horizontal="center"/>
    </xf>
    <xf numFmtId="0" fontId="38" fillId="0" borderId="2" xfId="6" applyFont="1" applyBorder="1" applyAlignment="1">
      <alignment horizontal="left" vertical="top" wrapText="1"/>
    </xf>
    <xf numFmtId="0" fontId="57" fillId="0" borderId="2" xfId="6" applyFont="1" applyBorder="1" applyAlignment="1">
      <alignment horizontal="center"/>
    </xf>
    <xf numFmtId="4" fontId="57" fillId="0" borderId="2" xfId="6" applyNumberFormat="1" applyFont="1" applyBorder="1" applyAlignment="1">
      <alignment horizontal="center"/>
    </xf>
    <xf numFmtId="4" fontId="56" fillId="0" borderId="2" xfId="6" applyNumberFormat="1" applyFont="1" applyBorder="1" applyAlignment="1">
      <alignment horizontal="center"/>
    </xf>
    <xf numFmtId="168" fontId="56" fillId="0" borderId="2" xfId="6" applyNumberFormat="1" applyFont="1" applyBorder="1" applyAlignment="1">
      <alignment horizontal="right"/>
    </xf>
    <xf numFmtId="49" fontId="58" fillId="0" borderId="0" xfId="6" applyNumberFormat="1" applyFont="1" applyAlignment="1">
      <alignment horizontal="center" vertical="top"/>
    </xf>
    <xf numFmtId="0" fontId="38" fillId="0" borderId="0" xfId="6" applyFont="1" applyAlignment="1">
      <alignment horizontal="left" vertical="top" wrapText="1"/>
    </xf>
    <xf numFmtId="0" fontId="57" fillId="0" borderId="0" xfId="6" applyFont="1" applyAlignment="1">
      <alignment horizontal="center"/>
    </xf>
    <xf numFmtId="4" fontId="57" fillId="0" borderId="0" xfId="6" applyNumberFormat="1" applyFont="1" applyAlignment="1">
      <alignment horizontal="center"/>
    </xf>
    <xf numFmtId="168" fontId="56" fillId="0" borderId="0" xfId="6" applyNumberFormat="1" applyFont="1" applyAlignment="1">
      <alignment horizontal="right"/>
    </xf>
    <xf numFmtId="0" fontId="38" fillId="0" borderId="0" xfId="7" applyFont="1" applyAlignment="1">
      <alignment vertical="top" wrapText="1"/>
    </xf>
    <xf numFmtId="49" fontId="47" fillId="6" borderId="2" xfId="6" applyNumberFormat="1" applyFont="1" applyFill="1" applyBorder="1" applyAlignment="1">
      <alignment horizontal="left" vertical="center"/>
    </xf>
    <xf numFmtId="0" fontId="47" fillId="6" borderId="2" xfId="6" applyFont="1" applyFill="1" applyBorder="1" applyAlignment="1">
      <alignment horizontal="justify" vertical="center" wrapText="1"/>
    </xf>
    <xf numFmtId="0" fontId="47" fillId="6" borderId="2" xfId="6" applyFont="1" applyFill="1" applyBorder="1" applyAlignment="1">
      <alignment horizontal="center" wrapText="1"/>
    </xf>
    <xf numFmtId="4" fontId="47" fillId="6" borderId="2" xfId="6" applyNumberFormat="1" applyFont="1" applyFill="1" applyBorder="1" applyAlignment="1">
      <alignment horizontal="center"/>
    </xf>
    <xf numFmtId="4" fontId="48" fillId="6" borderId="2" xfId="6" applyNumberFormat="1" applyFont="1" applyFill="1" applyBorder="1" applyAlignment="1">
      <alignment horizontal="center"/>
    </xf>
    <xf numFmtId="4" fontId="52" fillId="6" borderId="2" xfId="6" applyNumberFormat="1" applyFont="1" applyFill="1" applyBorder="1" applyAlignment="1">
      <alignment horizontal="right"/>
    </xf>
    <xf numFmtId="0" fontId="47" fillId="0" borderId="0" xfId="6" applyFont="1" applyAlignment="1">
      <alignment horizontal="center" wrapText="1"/>
    </xf>
    <xf numFmtId="0" fontId="53" fillId="6" borderId="5" xfId="6" applyFont="1" applyFill="1" applyBorder="1" applyAlignment="1">
      <alignment horizontal="left" vertical="top" wrapText="1"/>
    </xf>
    <xf numFmtId="0" fontId="49" fillId="7" borderId="0" xfId="6" applyFont="1" applyFill="1" applyAlignment="1">
      <alignment vertical="top" wrapText="1"/>
    </xf>
    <xf numFmtId="14" fontId="49" fillId="0" borderId="0" xfId="6" applyNumberFormat="1" applyFont="1" applyAlignment="1">
      <alignment horizontal="justify" vertical="top" wrapText="1"/>
    </xf>
    <xf numFmtId="0" fontId="38" fillId="0" borderId="0" xfId="6" quotePrefix="1" applyFont="1" applyAlignment="1">
      <alignment horizontal="justify" vertical="top" wrapText="1"/>
    </xf>
    <xf numFmtId="0" fontId="50" fillId="0" borderId="2" xfId="6" applyFont="1" applyBorder="1" applyAlignment="1">
      <alignment horizontal="center"/>
    </xf>
    <xf numFmtId="4" fontId="50" fillId="0" borderId="2" xfId="6" applyNumberFormat="1" applyFont="1" applyBorder="1" applyAlignment="1">
      <alignment horizontal="center"/>
    </xf>
    <xf numFmtId="4" fontId="59" fillId="0" borderId="2" xfId="6" applyNumberFormat="1" applyFont="1" applyBorder="1" applyAlignment="1">
      <alignment horizontal="center"/>
    </xf>
    <xf numFmtId="168" fontId="59" fillId="0" borderId="2" xfId="6" applyNumberFormat="1" applyFont="1" applyBorder="1" applyAlignment="1">
      <alignment horizontal="right"/>
    </xf>
    <xf numFmtId="4" fontId="59" fillId="0" borderId="0" xfId="6" applyNumberFormat="1" applyFont="1" applyAlignment="1">
      <alignment horizontal="center"/>
    </xf>
    <xf numFmtId="167" fontId="59" fillId="0" borderId="0" xfId="6" applyNumberFormat="1" applyFont="1" applyAlignment="1">
      <alignment horizontal="right"/>
    </xf>
    <xf numFmtId="0" fontId="50" fillId="0" borderId="0" xfId="6" applyFont="1" applyAlignment="1">
      <alignment vertical="top" wrapText="1"/>
    </xf>
    <xf numFmtId="4" fontId="57" fillId="0" borderId="0" xfId="6" applyNumberFormat="1" applyFont="1" applyAlignment="1">
      <alignment horizontal="right"/>
    </xf>
    <xf numFmtId="49" fontId="60" fillId="0" borderId="0" xfId="6" applyNumberFormat="1" applyFont="1" applyAlignment="1">
      <alignment horizontal="left" vertical="top"/>
    </xf>
    <xf numFmtId="49" fontId="57" fillId="0" borderId="0" xfId="6" applyNumberFormat="1" applyFont="1" applyAlignment="1">
      <alignment horizontal="left" vertical="top"/>
    </xf>
    <xf numFmtId="0" fontId="61" fillId="0" borderId="0" xfId="6" applyFont="1" applyAlignment="1">
      <alignment horizontal="center" wrapText="1"/>
    </xf>
    <xf numFmtId="167" fontId="57" fillId="0" borderId="0" xfId="6" applyNumberFormat="1" applyFont="1" applyAlignment="1">
      <alignment horizontal="right"/>
    </xf>
    <xf numFmtId="167" fontId="59" fillId="0" borderId="2" xfId="6" applyNumberFormat="1" applyFont="1" applyBorder="1" applyAlignment="1">
      <alignment horizontal="right"/>
    </xf>
    <xf numFmtId="168" fontId="57" fillId="0" borderId="0" xfId="6" applyNumberFormat="1" applyFont="1" applyAlignment="1">
      <alignment horizontal="right"/>
    </xf>
    <xf numFmtId="0" fontId="50" fillId="0" borderId="0" xfId="6" applyFont="1" applyAlignment="1">
      <alignment horizontal="left" vertical="top" wrapText="1"/>
    </xf>
    <xf numFmtId="0" fontId="50" fillId="0" borderId="0" xfId="6" applyFont="1" applyAlignment="1">
      <alignment horizontal="justify" wrapText="1"/>
    </xf>
    <xf numFmtId="4" fontId="62" fillId="0" borderId="2" xfId="6" applyNumberFormat="1" applyFont="1" applyBorder="1" applyAlignment="1">
      <alignment horizontal="center"/>
    </xf>
    <xf numFmtId="4" fontId="62" fillId="0" borderId="0" xfId="6" applyNumberFormat="1" applyFont="1" applyAlignment="1">
      <alignment horizontal="center"/>
    </xf>
    <xf numFmtId="0" fontId="50" fillId="0" borderId="0" xfId="6" applyFont="1" applyAlignment="1">
      <alignment horizontal="justify" vertical="top" wrapText="1"/>
    </xf>
    <xf numFmtId="14" fontId="49" fillId="0" borderId="0" xfId="6" applyNumberFormat="1" applyFont="1" applyAlignment="1">
      <alignment vertical="top" wrapText="1"/>
    </xf>
    <xf numFmtId="0" fontId="38" fillId="0" borderId="0" xfId="6" applyFont="1" applyAlignment="1">
      <alignment vertical="top" wrapText="1"/>
    </xf>
    <xf numFmtId="14" fontId="49" fillId="0" borderId="0" xfId="6" applyNumberFormat="1" applyFont="1" applyAlignment="1">
      <alignment vertical="center" wrapText="1"/>
    </xf>
    <xf numFmtId="49" fontId="50" fillId="0" borderId="0" xfId="6" applyNumberFormat="1" applyFont="1" applyAlignment="1">
      <alignment horizontal="left" vertical="top"/>
    </xf>
    <xf numFmtId="49" fontId="50" fillId="0" borderId="0" xfId="6" applyNumberFormat="1" applyFont="1" applyAlignment="1">
      <alignment horizontal="center" vertical="top" wrapText="1"/>
    </xf>
    <xf numFmtId="0" fontId="50" fillId="0" borderId="0" xfId="6" applyFont="1" applyAlignment="1">
      <alignment vertical="center" wrapText="1"/>
    </xf>
    <xf numFmtId="167" fontId="56" fillId="0" borderId="2" xfId="6" applyNumberFormat="1" applyFont="1" applyBorder="1" applyAlignment="1">
      <alignment horizontal="right"/>
    </xf>
    <xf numFmtId="14" fontId="49" fillId="0" borderId="0" xfId="6" applyNumberFormat="1" applyFont="1" applyAlignment="1">
      <alignment horizontal="left" vertical="top" wrapText="1"/>
    </xf>
    <xf numFmtId="49" fontId="49" fillId="0" borderId="0" xfId="6" applyNumberFormat="1" applyFont="1" applyAlignment="1">
      <alignment horizontal="left" vertical="center" wrapText="1"/>
    </xf>
    <xf numFmtId="167" fontId="63" fillId="0" borderId="0" xfId="6" applyNumberFormat="1" applyFont="1" applyAlignment="1">
      <alignment horizontal="right"/>
    </xf>
    <xf numFmtId="49" fontId="57" fillId="0" borderId="0" xfId="6" applyNumberFormat="1" applyFont="1" applyAlignment="1">
      <alignment vertical="top"/>
    </xf>
    <xf numFmtId="0" fontId="64" fillId="0" borderId="0" xfId="6" applyFont="1" applyAlignment="1">
      <alignment horizontal="justify" vertical="top" wrapText="1"/>
    </xf>
    <xf numFmtId="0" fontId="64" fillId="0" borderId="0" xfId="6" applyFont="1" applyAlignment="1">
      <alignment vertical="top" wrapText="1"/>
    </xf>
    <xf numFmtId="4" fontId="51" fillId="0" borderId="2" xfId="6" applyNumberFormat="1" applyFont="1" applyBorder="1" applyAlignment="1">
      <alignment horizontal="center"/>
    </xf>
    <xf numFmtId="167" fontId="51" fillId="0" borderId="2" xfId="6" applyNumberFormat="1" applyFont="1" applyBorder="1" applyAlignment="1">
      <alignment horizontal="right"/>
    </xf>
    <xf numFmtId="4" fontId="51" fillId="0" borderId="0" xfId="6" applyNumberFormat="1" applyFont="1" applyAlignment="1">
      <alignment horizontal="center"/>
    </xf>
    <xf numFmtId="167" fontId="51" fillId="0" borderId="0" xfId="6" applyNumberFormat="1" applyFont="1" applyAlignment="1">
      <alignment horizontal="right"/>
    </xf>
    <xf numFmtId="0" fontId="50" fillId="0" borderId="0" xfId="6" applyFont="1" applyAlignment="1">
      <alignment horizontal="center" wrapText="1"/>
    </xf>
    <xf numFmtId="4" fontId="50" fillId="0" borderId="0" xfId="6" applyNumberFormat="1" applyFont="1" applyAlignment="1">
      <alignment horizontal="center" wrapText="1"/>
    </xf>
    <xf numFmtId="4" fontId="56" fillId="0" borderId="0" xfId="6" applyNumberFormat="1" applyFont="1" applyAlignment="1">
      <alignment horizontal="center" wrapText="1"/>
    </xf>
    <xf numFmtId="167" fontId="56" fillId="0" borderId="0" xfId="6" applyNumberFormat="1" applyFont="1" applyAlignment="1">
      <alignment horizontal="right" wrapText="1"/>
    </xf>
    <xf numFmtId="49" fontId="38" fillId="0" borderId="0" xfId="6" applyNumberFormat="1" applyFont="1" applyAlignment="1">
      <alignment horizontal="center" vertical="top" wrapText="1"/>
    </xf>
    <xf numFmtId="4" fontId="39" fillId="0" borderId="0" xfId="6" applyNumberFormat="1" applyFont="1" applyAlignment="1">
      <alignment horizontal="center" wrapText="1"/>
    </xf>
    <xf numFmtId="49" fontId="38" fillId="0" borderId="0" xfId="6" applyNumberFormat="1" applyFont="1" applyAlignment="1">
      <alignment horizontal="left" vertical="top" wrapText="1"/>
    </xf>
    <xf numFmtId="49" fontId="38" fillId="0" borderId="2" xfId="6" applyNumberFormat="1" applyFont="1" applyBorder="1" applyAlignment="1">
      <alignment horizontal="left" vertical="top" wrapText="1"/>
    </xf>
    <xf numFmtId="14" fontId="45" fillId="8" borderId="0" xfId="6" applyNumberFormat="1" applyFont="1" applyFill="1" applyAlignment="1">
      <alignment horizontal="justify" vertical="top" wrapText="1"/>
    </xf>
    <xf numFmtId="4" fontId="45" fillId="8" borderId="0" xfId="6" applyNumberFormat="1" applyFont="1" applyFill="1"/>
    <xf numFmtId="0" fontId="65" fillId="8" borderId="0" xfId="6" applyFont="1" applyFill="1"/>
    <xf numFmtId="0" fontId="66" fillId="8" borderId="0" xfId="6" applyFont="1" applyFill="1" applyAlignment="1" applyProtection="1">
      <alignment horizontal="right"/>
      <protection locked="0"/>
    </xf>
    <xf numFmtId="0" fontId="67" fillId="0" borderId="0" xfId="6" applyFont="1"/>
    <xf numFmtId="3" fontId="42" fillId="0" borderId="0" xfId="6" applyNumberFormat="1" applyFont="1" applyAlignment="1">
      <alignment horizontal="right" vertical="top"/>
    </xf>
    <xf numFmtId="4" fontId="42" fillId="0" borderId="0" xfId="6" applyNumberFormat="1" applyFont="1"/>
    <xf numFmtId="4" fontId="48" fillId="0" borderId="0" xfId="6" applyNumberFormat="1" applyFont="1"/>
    <xf numFmtId="0" fontId="68" fillId="0" borderId="0" xfId="6" applyFont="1" applyAlignment="1" applyProtection="1">
      <alignment horizontal="right"/>
      <protection locked="0"/>
    </xf>
    <xf numFmtId="0" fontId="70" fillId="6" borderId="5" xfId="6" applyFont="1" applyFill="1" applyBorder="1" applyAlignment="1">
      <alignment horizontal="justify" vertical="top" wrapText="1"/>
    </xf>
    <xf numFmtId="0" fontId="69" fillId="6" borderId="5" xfId="6" applyFont="1" applyFill="1" applyBorder="1" applyAlignment="1">
      <alignment horizontal="justify" vertical="top" wrapText="1"/>
    </xf>
    <xf numFmtId="4" fontId="69" fillId="6" borderId="5" xfId="6" applyNumberFormat="1" applyFont="1" applyFill="1" applyBorder="1"/>
    <xf numFmtId="4" fontId="71" fillId="6" borderId="5" xfId="6" applyNumberFormat="1" applyFont="1" applyFill="1" applyBorder="1"/>
    <xf numFmtId="4" fontId="48" fillId="6" borderId="5" xfId="6" applyNumberFormat="1" applyFont="1" applyFill="1" applyBorder="1" applyAlignment="1">
      <alignment horizontal="right"/>
    </xf>
    <xf numFmtId="0" fontId="69" fillId="0" borderId="0" xfId="6" applyFont="1" applyAlignment="1">
      <alignment vertical="center"/>
    </xf>
    <xf numFmtId="0" fontId="69" fillId="6" borderId="0" xfId="6" applyFont="1" applyFill="1" applyAlignment="1">
      <alignment vertical="center"/>
    </xf>
    <xf numFmtId="0" fontId="72" fillId="0" borderId="0" xfId="6" applyFont="1"/>
    <xf numFmtId="0" fontId="72" fillId="6" borderId="0" xfId="6" applyFont="1" applyFill="1"/>
    <xf numFmtId="4" fontId="73" fillId="8" borderId="0" xfId="6" applyNumberFormat="1" applyFont="1" applyFill="1" applyAlignment="1" applyProtection="1">
      <alignment horizontal="right"/>
      <protection locked="0"/>
    </xf>
    <xf numFmtId="14" fontId="67" fillId="0" borderId="0" xfId="6" applyNumberFormat="1" applyFont="1" applyAlignment="1">
      <alignment horizontal="justify" vertical="top" wrapText="1"/>
    </xf>
    <xf numFmtId="4" fontId="67" fillId="0" borderId="0" xfId="6" applyNumberFormat="1" applyFont="1"/>
    <xf numFmtId="0" fontId="66" fillId="0" borderId="0" xfId="6" applyFont="1"/>
    <xf numFmtId="4" fontId="73" fillId="0" borderId="0" xfId="6" applyNumberFormat="1" applyFont="1" applyAlignment="1" applyProtection="1">
      <alignment horizontal="right"/>
      <protection locked="0"/>
    </xf>
    <xf numFmtId="49" fontId="38" fillId="0" borderId="0" xfId="6" applyNumberFormat="1" applyFont="1" applyAlignment="1">
      <alignment horizontal="center" vertical="top"/>
    </xf>
    <xf numFmtId="3" fontId="41" fillId="0" borderId="0" xfId="6" applyNumberFormat="1" applyFont="1" applyAlignment="1" applyProtection="1">
      <alignment horizontal="left" vertical="top"/>
      <protection locked="0"/>
    </xf>
    <xf numFmtId="3" fontId="19" fillId="0" borderId="0" xfId="6" applyNumberFormat="1" applyFont="1" applyAlignment="1" applyProtection="1">
      <alignment horizontal="left" vertical="top"/>
      <protection locked="0"/>
    </xf>
    <xf numFmtId="169" fontId="38" fillId="0" borderId="0" xfId="6" applyNumberFormat="1" applyFont="1" applyAlignment="1">
      <alignment horizontal="left" vertical="top"/>
    </xf>
    <xf numFmtId="0" fontId="49" fillId="0" borderId="0" xfId="6" applyFont="1"/>
    <xf numFmtId="0" fontId="49" fillId="0" borderId="0" xfId="6" applyFont="1" applyAlignment="1">
      <alignment horizontal="right"/>
    </xf>
    <xf numFmtId="49" fontId="11" fillId="0" borderId="0" xfId="0" applyNumberFormat="1" applyFont="1" applyAlignment="1">
      <alignment horizontal="right" vertical="top"/>
    </xf>
    <xf numFmtId="0" fontId="15" fillId="2" borderId="0" xfId="0" applyFont="1" applyFill="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vertical="top" wrapText="1"/>
    </xf>
    <xf numFmtId="0" fontId="15" fillId="2" borderId="0" xfId="0" applyFont="1" applyFill="1" applyAlignment="1">
      <alignment horizontal="right" vertical="center" wrapText="1"/>
    </xf>
    <xf numFmtId="0" fontId="45" fillId="8" borderId="0" xfId="6" applyFont="1" applyFill="1" applyAlignment="1">
      <alignment horizontal="left" vertical="top"/>
    </xf>
    <xf numFmtId="49" fontId="45" fillId="8" borderId="0" xfId="6" applyNumberFormat="1" applyFont="1" applyFill="1" applyAlignment="1">
      <alignment horizontal="left" vertical="top"/>
    </xf>
    <xf numFmtId="0" fontId="42" fillId="0" borderId="0" xfId="6" applyFont="1" applyAlignment="1">
      <alignment horizontal="left" vertical="top"/>
    </xf>
    <xf numFmtId="49" fontId="42" fillId="0" borderId="0" xfId="6" applyNumberFormat="1" applyFont="1" applyAlignment="1">
      <alignment horizontal="left" vertical="top"/>
    </xf>
    <xf numFmtId="0" fontId="42" fillId="0" borderId="0" xfId="6" applyFont="1" applyAlignment="1" applyProtection="1">
      <alignment horizontal="justify" vertical="top" wrapText="1"/>
      <protection locked="0"/>
    </xf>
    <xf numFmtId="49" fontId="69" fillId="6" borderId="5" xfId="6" applyNumberFormat="1" applyFont="1" applyFill="1" applyBorder="1" applyAlignment="1">
      <alignment horizontal="left" vertical="center"/>
    </xf>
    <xf numFmtId="0" fontId="67" fillId="0" borderId="0" xfId="6" applyFont="1" applyAlignment="1">
      <alignment horizontal="left" vertical="top"/>
    </xf>
    <xf numFmtId="49" fontId="67" fillId="0" borderId="0" xfId="6" applyNumberFormat="1"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170" fontId="0" fillId="0" borderId="0" xfId="0" applyNumberFormat="1" applyAlignment="1">
      <alignment horizontal="left" vertical="top" wrapText="1"/>
    </xf>
    <xf numFmtId="0" fontId="12" fillId="0" borderId="0" xfId="0" applyFont="1" applyAlignment="1">
      <alignment horizontal="left" vertical="top" wrapText="1"/>
    </xf>
    <xf numFmtId="0" fontId="0" fillId="0" borderId="0" xfId="0" applyAlignment="1">
      <alignment horizontal="center"/>
    </xf>
    <xf numFmtId="0" fontId="0" fillId="0" borderId="0" xfId="0" applyAlignment="1">
      <alignment horizontal="center" vertical="center"/>
    </xf>
    <xf numFmtId="0" fontId="11" fillId="0" borderId="0" xfId="0" applyFont="1" applyAlignment="1">
      <alignment horizontal="right"/>
    </xf>
    <xf numFmtId="0" fontId="4" fillId="0" borderId="0" xfId="0" applyFont="1" applyAlignment="1">
      <alignment horizontal="left" vertical="top" wrapText="1"/>
    </xf>
    <xf numFmtId="0" fontId="11" fillId="2" borderId="0" xfId="0" applyFont="1" applyFill="1" applyAlignment="1">
      <alignment horizontal="left" vertical="center"/>
    </xf>
    <xf numFmtId="49" fontId="4" fillId="0" borderId="0" xfId="0" applyNumberFormat="1" applyFont="1" applyAlignment="1">
      <alignment horizontal="left" vertical="top" wrapText="1"/>
    </xf>
    <xf numFmtId="0" fontId="4" fillId="0" borderId="0" xfId="0" applyFont="1" applyAlignment="1">
      <alignment horizontal="left" vertical="top"/>
    </xf>
    <xf numFmtId="0" fontId="28" fillId="0" borderId="0" xfId="5" applyFont="1" applyAlignment="1">
      <alignment horizontal="justify" vertical="center" wrapText="1"/>
    </xf>
    <xf numFmtId="0" fontId="28" fillId="0" borderId="0" xfId="5" applyFont="1" applyAlignment="1">
      <alignment horizontal="left" vertical="center" wrapText="1"/>
    </xf>
    <xf numFmtId="0" fontId="28" fillId="0" borderId="0" xfId="5" applyFont="1" applyAlignment="1">
      <alignment vertical="center" wrapText="1"/>
    </xf>
    <xf numFmtId="0" fontId="21" fillId="0" borderId="0" xfId="5" applyAlignment="1">
      <alignment vertical="center" wrapText="1"/>
    </xf>
    <xf numFmtId="0" fontId="21" fillId="0" borderId="0" xfId="5" applyAlignment="1">
      <alignment horizontal="left" vertical="center" wrapText="1"/>
    </xf>
    <xf numFmtId="0" fontId="22" fillId="0" borderId="0" xfId="5" applyFont="1" applyAlignment="1">
      <alignment horizontal="left" vertical="top" wrapText="1"/>
    </xf>
    <xf numFmtId="0" fontId="22" fillId="0" borderId="0" xfId="5" applyFont="1" applyAlignment="1">
      <alignment horizontal="center" vertical="center" wrapText="1"/>
    </xf>
    <xf numFmtId="49" fontId="45" fillId="0" borderId="0" xfId="6" applyNumberFormat="1" applyFont="1" applyAlignment="1">
      <alignment horizontal="center" vertical="top" wrapText="1"/>
    </xf>
    <xf numFmtId="49" fontId="45" fillId="0" borderId="0" xfId="6" applyNumberFormat="1" applyFont="1" applyAlignment="1">
      <alignment horizontal="center" vertical="top"/>
    </xf>
  </cellXfs>
  <cellStyles count="8">
    <cellStyle name="Normal 2" xfId="5" xr:uid="{E3F180BF-E2DC-4CB8-A3A2-3D4567856A56}"/>
    <cellStyle name="Normal 3" xfId="6" xr:uid="{4B0B6084-76ED-4D55-A82A-D4E769DA82D1}"/>
    <cellStyle name="Normalno" xfId="0" builtinId="0"/>
    <cellStyle name="Normalno 2" xfId="4" xr:uid="{C01BD760-607B-4420-896F-570BA88E6B94}"/>
    <cellStyle name="Obično 2" xfId="7" xr:uid="{7D55CF0E-55A0-4655-BAB2-41897BA59211}"/>
    <cellStyle name="Obično_2. troškovnik -INSTALACIJE VODOVODA I KANALIZACIJWE" xfId="2" xr:uid="{9E96AC11-2D38-4D78-8F10-0EE74F9E6B2C}"/>
    <cellStyle name="Zarez" xfId="1" builtinId="3"/>
    <cellStyle name="Zarez [0]" xfId="3"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262981</xdr:colOff>
      <xdr:row>3</xdr:row>
      <xdr:rowOff>79375</xdr:rowOff>
    </xdr:to>
    <xdr:pic>
      <xdr:nvPicPr>
        <xdr:cNvPr id="3" name="Picture 17">
          <a:extLst>
            <a:ext uri="{FF2B5EF4-FFF2-40B4-BE49-F238E27FC236}">
              <a16:creationId xmlns:a16="http://schemas.microsoft.com/office/drawing/2014/main" id="{684BFFB4-77FC-4D2C-BB96-3EE77C2318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9945" cy="650875"/>
        </a:xfrm>
        <a:prstGeom prst="rect">
          <a:avLst/>
        </a:prstGeom>
        <a:noFill/>
        <a:ln>
          <a:noFill/>
        </a:ln>
      </xdr:spPr>
    </xdr:pic>
    <xdr:clientData/>
  </xdr:twoCellAnchor>
  <xdr:twoCellAnchor editAs="oneCell">
    <xdr:from>
      <xdr:col>8</xdr:col>
      <xdr:colOff>201707</xdr:colOff>
      <xdr:row>0</xdr:row>
      <xdr:rowOff>56030</xdr:rowOff>
    </xdr:from>
    <xdr:to>
      <xdr:col>8</xdr:col>
      <xdr:colOff>842031</xdr:colOff>
      <xdr:row>3</xdr:row>
      <xdr:rowOff>135405</xdr:rowOff>
    </xdr:to>
    <xdr:pic>
      <xdr:nvPicPr>
        <xdr:cNvPr id="4" name="Slika 6">
          <a:extLst>
            <a:ext uri="{FF2B5EF4-FFF2-40B4-BE49-F238E27FC236}">
              <a16:creationId xmlns:a16="http://schemas.microsoft.com/office/drawing/2014/main" id="{8C57422D-7476-45CF-B05C-F192895344A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2648" y="56030"/>
          <a:ext cx="640324" cy="6508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a6\E\URED\1706_SANACIJA%20ZELINA\2020\Sanacija%20Crkve%20Sv%20Ivana%20Krstitelja%20u%20Zelini_2020_SU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konačno 2020"/>
    </sheetNames>
    <sheetDataSet>
      <sheetData sheetId="0"/>
      <sheetData sheetId="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A98E6-3734-4F07-88F1-72E4038DE2ED}">
  <dimension ref="A8:I48"/>
  <sheetViews>
    <sheetView view="pageBreakPreview" topLeftCell="A90" zoomScaleNormal="100" zoomScaleSheetLayoutView="100" zoomScalePageLayoutView="70" workbookViewId="0">
      <selection activeCell="D40" sqref="D40"/>
    </sheetView>
  </sheetViews>
  <sheetFormatPr defaultColWidth="9.140625" defaultRowHeight="15"/>
  <cols>
    <col min="9" max="9" width="13" customWidth="1"/>
  </cols>
  <sheetData>
    <row r="8" spans="1:9" ht="17.25" customHeight="1">
      <c r="A8" s="380" t="s">
        <v>65</v>
      </c>
      <c r="B8" s="380"/>
      <c r="C8" s="381" t="s">
        <v>99</v>
      </c>
      <c r="D8" s="381"/>
      <c r="E8" s="381"/>
      <c r="F8" s="381"/>
      <c r="G8" s="381"/>
      <c r="H8" s="381"/>
      <c r="I8" s="381"/>
    </row>
    <row r="9" spans="1:9">
      <c r="C9" s="381"/>
      <c r="D9" s="381"/>
      <c r="E9" s="381"/>
      <c r="F9" s="381"/>
      <c r="G9" s="381"/>
      <c r="H9" s="381"/>
      <c r="I9" s="381"/>
    </row>
    <row r="10" spans="1:9">
      <c r="C10" s="381"/>
      <c r="D10" s="381"/>
      <c r="E10" s="381"/>
      <c r="F10" s="381"/>
      <c r="G10" s="381"/>
      <c r="H10" s="381"/>
      <c r="I10" s="381"/>
    </row>
    <row r="11" spans="1:9">
      <c r="C11" s="381"/>
      <c r="D11" s="381"/>
      <c r="E11" s="381"/>
      <c r="F11" s="381"/>
      <c r="G11" s="381"/>
      <c r="H11" s="381"/>
      <c r="I11" s="381"/>
    </row>
    <row r="12" spans="1:9">
      <c r="C12" s="381"/>
      <c r="D12" s="381"/>
      <c r="E12" s="381"/>
      <c r="F12" s="381"/>
      <c r="G12" s="381"/>
      <c r="H12" s="381"/>
      <c r="I12" s="381"/>
    </row>
    <row r="13" spans="1:9">
      <c r="C13" s="381"/>
      <c r="D13" s="381"/>
      <c r="E13" s="381"/>
      <c r="F13" s="381"/>
      <c r="G13" s="381"/>
      <c r="H13" s="381"/>
      <c r="I13" s="381"/>
    </row>
    <row r="15" spans="1:9">
      <c r="A15" s="380" t="s">
        <v>66</v>
      </c>
      <c r="B15" s="380"/>
      <c r="C15" s="381" t="s">
        <v>100</v>
      </c>
      <c r="D15" s="381"/>
      <c r="E15" s="381"/>
      <c r="F15" s="381"/>
      <c r="G15" s="381"/>
      <c r="H15" s="381"/>
      <c r="I15" s="381"/>
    </row>
    <row r="16" spans="1:9">
      <c r="C16" s="381"/>
      <c r="D16" s="381"/>
      <c r="E16" s="381"/>
      <c r="F16" s="381"/>
      <c r="G16" s="381"/>
      <c r="H16" s="381"/>
      <c r="I16" s="381"/>
    </row>
    <row r="18" spans="1:9">
      <c r="A18" s="381" t="s">
        <v>67</v>
      </c>
      <c r="B18" s="381"/>
      <c r="C18" s="381" t="s">
        <v>101</v>
      </c>
      <c r="D18" s="380"/>
      <c r="E18" s="380"/>
      <c r="F18" s="380"/>
      <c r="G18" s="380"/>
      <c r="H18" s="380"/>
      <c r="I18" s="380"/>
    </row>
    <row r="19" spans="1:9">
      <c r="C19" s="380"/>
      <c r="D19" s="380"/>
      <c r="E19" s="380"/>
      <c r="F19" s="380"/>
      <c r="G19" s="380"/>
      <c r="H19" s="380"/>
      <c r="I19" s="380"/>
    </row>
    <row r="21" spans="1:9">
      <c r="A21" s="380"/>
      <c r="B21" s="380"/>
      <c r="C21" s="380"/>
      <c r="D21" s="380"/>
    </row>
    <row r="22" spans="1:9">
      <c r="A22" s="380" t="s">
        <v>68</v>
      </c>
      <c r="B22" s="380"/>
      <c r="C22" s="380" t="s">
        <v>102</v>
      </c>
      <c r="D22" s="380"/>
    </row>
    <row r="24" spans="1:9">
      <c r="A24" s="380" t="s">
        <v>69</v>
      </c>
      <c r="B24" s="380"/>
      <c r="C24" s="381" t="s">
        <v>70</v>
      </c>
      <c r="D24" s="380"/>
      <c r="E24" s="380"/>
      <c r="F24" s="380"/>
      <c r="G24" s="380"/>
      <c r="H24" s="380"/>
      <c r="I24" s="380"/>
    </row>
    <row r="25" spans="1:9">
      <c r="C25" s="380"/>
      <c r="D25" s="380"/>
      <c r="E25" s="380"/>
      <c r="F25" s="380"/>
      <c r="G25" s="380"/>
      <c r="H25" s="380"/>
      <c r="I25" s="380"/>
    </row>
    <row r="26" spans="1:9">
      <c r="C26" s="380"/>
      <c r="D26" s="380"/>
      <c r="E26" s="380"/>
      <c r="F26" s="380"/>
      <c r="G26" s="380"/>
      <c r="H26" s="380"/>
      <c r="I26" s="380"/>
    </row>
    <row r="29" spans="1:9" ht="15" customHeight="1">
      <c r="C29" s="383" t="s">
        <v>614</v>
      </c>
      <c r="D29" s="383"/>
      <c r="E29" s="383"/>
      <c r="F29" s="383"/>
      <c r="G29" s="383"/>
      <c r="H29" s="383"/>
      <c r="I29" s="383"/>
    </row>
    <row r="30" spans="1:9">
      <c r="C30" s="383"/>
      <c r="D30" s="383"/>
      <c r="E30" s="383"/>
      <c r="F30" s="383"/>
      <c r="G30" s="383"/>
      <c r="H30" s="383"/>
      <c r="I30" s="383"/>
    </row>
    <row r="31" spans="1:9">
      <c r="C31" s="6"/>
      <c r="D31" s="6"/>
      <c r="E31" s="6"/>
      <c r="F31" s="6"/>
      <c r="G31" s="6"/>
      <c r="H31" s="6"/>
      <c r="I31" s="6"/>
    </row>
    <row r="34" spans="1:9" ht="38.25" customHeight="1">
      <c r="A34" s="380" t="s">
        <v>616</v>
      </c>
      <c r="B34" s="380"/>
      <c r="C34" s="381" t="s">
        <v>615</v>
      </c>
      <c r="D34" s="380"/>
      <c r="E34" s="380"/>
      <c r="F34" s="380"/>
      <c r="G34" s="380"/>
      <c r="H34" s="380"/>
      <c r="I34" s="380"/>
    </row>
    <row r="37" spans="1:9">
      <c r="A37" s="381" t="s">
        <v>72</v>
      </c>
      <c r="B37" s="380"/>
    </row>
    <row r="38" spans="1:9">
      <c r="A38" s="380"/>
      <c r="B38" s="380"/>
      <c r="C38" s="382">
        <f>REKAPITULACIJA_Sveukupna!D13</f>
        <v>0</v>
      </c>
      <c r="D38" s="382"/>
      <c r="E38" s="382"/>
      <c r="F38" s="382"/>
      <c r="G38" s="382"/>
      <c r="H38" s="382"/>
      <c r="I38" s="382"/>
    </row>
    <row r="44" spans="1:9">
      <c r="G44" s="385" t="s">
        <v>73</v>
      </c>
      <c r="H44" s="385"/>
      <c r="I44" s="385"/>
    </row>
    <row r="45" spans="1:9">
      <c r="C45" s="380" t="s">
        <v>272</v>
      </c>
      <c r="D45" s="380"/>
      <c r="E45" s="380"/>
      <c r="G45" s="385" t="s">
        <v>74</v>
      </c>
      <c r="H45" s="385"/>
      <c r="I45" s="385"/>
    </row>
    <row r="46" spans="1:9">
      <c r="G46" s="380"/>
      <c r="H46" s="380"/>
      <c r="I46" s="380"/>
    </row>
    <row r="47" spans="1:9">
      <c r="A47" s="384"/>
      <c r="B47" s="384"/>
      <c r="C47" s="384"/>
      <c r="D47" s="384"/>
      <c r="G47" s="380"/>
      <c r="H47" s="380"/>
      <c r="I47" s="380"/>
    </row>
    <row r="48" spans="1:9">
      <c r="A48" s="384"/>
      <c r="B48" s="384"/>
      <c r="C48" s="384"/>
      <c r="D48" s="384"/>
    </row>
  </sheetData>
  <mergeCells count="24">
    <mergeCell ref="C29:I30"/>
    <mergeCell ref="A48:D48"/>
    <mergeCell ref="A47:D47"/>
    <mergeCell ref="G46:I46"/>
    <mergeCell ref="G47:I47"/>
    <mergeCell ref="G44:I44"/>
    <mergeCell ref="G45:I45"/>
    <mergeCell ref="C45:E45"/>
    <mergeCell ref="A8:B8"/>
    <mergeCell ref="C8:I13"/>
    <mergeCell ref="C15:I16"/>
    <mergeCell ref="A15:B15"/>
    <mergeCell ref="A37:B38"/>
    <mergeCell ref="C38:I38"/>
    <mergeCell ref="A18:B18"/>
    <mergeCell ref="C18:I19"/>
    <mergeCell ref="C21:D21"/>
    <mergeCell ref="C22:D22"/>
    <mergeCell ref="A21:B21"/>
    <mergeCell ref="A22:B22"/>
    <mergeCell ref="C24:I26"/>
    <mergeCell ref="A24:B24"/>
    <mergeCell ref="A34:B34"/>
    <mergeCell ref="C34:I34"/>
  </mergeCells>
  <phoneticPr fontId="3" type="noConversion"/>
  <pageMargins left="0.98425196850393704" right="0.51181102362204722" top="0.59055118110236227" bottom="0.59055118110236227"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9A72-6EFB-4337-8F52-88FA247E9638}">
  <dimension ref="A3:D18"/>
  <sheetViews>
    <sheetView view="pageBreakPreview" zoomScale="70" zoomScaleNormal="100" zoomScaleSheetLayoutView="70" workbookViewId="0">
      <selection activeCell="D40" sqref="D40"/>
    </sheetView>
  </sheetViews>
  <sheetFormatPr defaultColWidth="9.140625" defaultRowHeight="15"/>
  <cols>
    <col min="1" max="1" width="14.28515625" style="3" customWidth="1"/>
    <col min="2" max="2" width="52.42578125" customWidth="1"/>
    <col min="3" max="3" width="10.42578125" style="2" customWidth="1"/>
    <col min="4" max="4" width="12.5703125" customWidth="1"/>
  </cols>
  <sheetData>
    <row r="3" spans="1:4" ht="42.75" customHeight="1">
      <c r="A3" s="106" t="s">
        <v>623</v>
      </c>
      <c r="B3" s="106" t="s">
        <v>624</v>
      </c>
      <c r="C3" s="69"/>
      <c r="D3" s="69"/>
    </row>
    <row r="4" spans="1:4">
      <c r="A4" s="19"/>
      <c r="B4" s="18"/>
      <c r="C4" s="13"/>
      <c r="D4" s="18"/>
    </row>
    <row r="5" spans="1:4" s="1" customFormat="1" ht="25.5" customHeight="1">
      <c r="A5" s="368" t="s">
        <v>0</v>
      </c>
      <c r="B5" s="369" t="s">
        <v>43</v>
      </c>
      <c r="C5" s="370"/>
      <c r="D5" s="371" t="s">
        <v>625</v>
      </c>
    </row>
    <row r="6" spans="1:4">
      <c r="A6" s="70"/>
      <c r="B6" s="81"/>
      <c r="C6" s="71"/>
      <c r="D6" s="71"/>
    </row>
    <row r="7" spans="1:4" ht="14.25" customHeight="1">
      <c r="A7" s="367" t="s">
        <v>617</v>
      </c>
      <c r="B7" s="42" t="s">
        <v>620</v>
      </c>
      <c r="C7" s="13"/>
      <c r="D7" s="72">
        <f>Rekapitulacija_gradj_obrt_Mapa1!D19</f>
        <v>0</v>
      </c>
    </row>
    <row r="8" spans="1:4" ht="15" customHeight="1">
      <c r="A8" s="367" t="s">
        <v>618</v>
      </c>
      <c r="B8" s="42" t="s">
        <v>621</v>
      </c>
      <c r="C8" s="13"/>
      <c r="D8" s="72">
        <f>Troskovnik_obnova_konstr_Mapa2!F182</f>
        <v>0</v>
      </c>
    </row>
    <row r="9" spans="1:4" ht="25.5">
      <c r="A9" s="367" t="s">
        <v>619</v>
      </c>
      <c r="B9" s="42" t="s">
        <v>622</v>
      </c>
      <c r="C9" s="13"/>
      <c r="D9" s="72">
        <f>Troškovnik_temeljenje_Mapa3!G198</f>
        <v>0</v>
      </c>
    </row>
    <row r="10" spans="1:4">
      <c r="A10" s="15"/>
      <c r="B10" s="18"/>
      <c r="C10" s="13"/>
      <c r="D10" s="18"/>
    </row>
    <row r="11" spans="1:4">
      <c r="A11" s="15"/>
      <c r="B11" s="386" t="s">
        <v>84</v>
      </c>
      <c r="C11" s="386"/>
      <c r="D11" s="72">
        <f>SUM(D7:D9)</f>
        <v>0</v>
      </c>
    </row>
    <row r="12" spans="1:4">
      <c r="A12" s="19"/>
      <c r="B12" s="386" t="s">
        <v>85</v>
      </c>
      <c r="C12" s="386"/>
      <c r="D12" s="130">
        <f>D11*0.25</f>
        <v>0</v>
      </c>
    </row>
    <row r="13" spans="1:4">
      <c r="A13" s="19"/>
      <c r="B13" s="386" t="s">
        <v>86</v>
      </c>
      <c r="C13" s="386"/>
      <c r="D13" s="72">
        <f>SUM(D11:D12)</f>
        <v>0</v>
      </c>
    </row>
    <row r="14" spans="1:4">
      <c r="B14" s="5"/>
      <c r="C14" s="4"/>
      <c r="D14" s="5"/>
    </row>
    <row r="15" spans="1:4">
      <c r="B15" s="5"/>
      <c r="C15" s="4"/>
      <c r="D15" s="5"/>
    </row>
    <row r="16" spans="1:4">
      <c r="B16" s="5"/>
      <c r="C16" s="4"/>
      <c r="D16" s="5"/>
    </row>
    <row r="17" spans="2:4">
      <c r="B17" s="5"/>
      <c r="C17" s="4"/>
      <c r="D17" s="5"/>
    </row>
    <row r="18" spans="2:4">
      <c r="B18" s="5"/>
      <c r="C18" s="4"/>
      <c r="D18" s="5"/>
    </row>
  </sheetData>
  <mergeCells count="3">
    <mergeCell ref="B11:C11"/>
    <mergeCell ref="B12:C12"/>
    <mergeCell ref="B13:C13"/>
  </mergeCells>
  <pageMargins left="0.70866141732283472" right="0.51181102362204722" top="0.98425196850393704" bottom="0.59055118110236227" header="0.19685039370078741" footer="0.19685039370078741"/>
  <pageSetup paperSize="9" orientation="portrait" r:id="rId1"/>
  <headerFooter>
    <oddHeader>&amp;L&amp;9izradio:
Dinatronic d.o.o., Vrbovec&amp;C&amp;9Troškovnik 
&amp;R&amp;9Investitor: BJELOVARSKO KRIŽEVAČKA
 BISKUPIJA; ŽUPA SV. PETRA APOSTOLA; 
PRESEKA 2, PRESEKA, 10346 PRESEKA 
(OIB: 86040853900)</oddHeader>
    <oddFooter>&amp;L&amp;9Vrbovec, studeni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7B17D-FB59-4DCB-9B2A-58B8D33FE06F}">
  <dimension ref="A1:I416"/>
  <sheetViews>
    <sheetView view="pageBreakPreview" zoomScale="120" zoomScaleNormal="100" zoomScaleSheetLayoutView="120" zoomScalePageLayoutView="80" workbookViewId="0">
      <selection activeCell="D40" sqref="D40"/>
    </sheetView>
  </sheetViews>
  <sheetFormatPr defaultColWidth="9.140625" defaultRowHeight="15"/>
  <cols>
    <col min="1" max="1" width="4.85546875" style="3" customWidth="1"/>
    <col min="2" max="2" width="44.5703125" customWidth="1"/>
    <col min="3" max="3" width="7.42578125" style="2" customWidth="1"/>
    <col min="4" max="4" width="9.140625" customWidth="1"/>
    <col min="5" max="5" width="11.5703125" style="47" customWidth="1"/>
    <col min="6" max="6" width="12.140625" style="47" customWidth="1"/>
  </cols>
  <sheetData>
    <row r="1" spans="1:6" s="1" customFormat="1" ht="26.25" customHeight="1">
      <c r="A1" s="73" t="s">
        <v>0</v>
      </c>
      <c r="B1" s="73" t="s">
        <v>4</v>
      </c>
      <c r="C1" s="73" t="s">
        <v>3</v>
      </c>
      <c r="D1" s="73" t="s">
        <v>2</v>
      </c>
      <c r="E1" s="73" t="s">
        <v>626</v>
      </c>
      <c r="F1" s="73" t="s">
        <v>1</v>
      </c>
    </row>
    <row r="2" spans="1:6">
      <c r="A2" s="74" t="s">
        <v>5</v>
      </c>
      <c r="B2" s="75"/>
      <c r="C2" s="75"/>
      <c r="D2" s="75"/>
      <c r="E2" s="75"/>
      <c r="F2" s="76"/>
    </row>
    <row r="3" spans="1:6">
      <c r="A3" s="53"/>
      <c r="B3" s="54"/>
      <c r="C3" s="54"/>
      <c r="D3" s="54"/>
      <c r="E3" s="54"/>
      <c r="F3" s="54"/>
    </row>
    <row r="4" spans="1:6">
      <c r="A4" s="69" t="s">
        <v>103</v>
      </c>
      <c r="B4" s="69"/>
      <c r="C4" s="69"/>
      <c r="D4" s="69"/>
      <c r="E4" s="69"/>
      <c r="F4" s="69"/>
    </row>
    <row r="5" spans="1:6">
      <c r="A5" s="70"/>
      <c r="B5" s="71"/>
      <c r="C5" s="71"/>
      <c r="D5" s="71"/>
      <c r="E5" s="71"/>
      <c r="F5" s="71"/>
    </row>
    <row r="6" spans="1:6" ht="207" customHeight="1">
      <c r="A6" s="387" t="s">
        <v>239</v>
      </c>
      <c r="B6" s="387"/>
      <c r="C6" s="387"/>
      <c r="D6" s="387"/>
      <c r="E6" s="387"/>
      <c r="F6" s="387"/>
    </row>
    <row r="7" spans="1:6" ht="18" customHeight="1">
      <c r="A7" s="12"/>
      <c r="B7" s="12"/>
      <c r="C7" s="12"/>
      <c r="D7" s="12"/>
      <c r="E7" s="12"/>
      <c r="F7" s="12"/>
    </row>
    <row r="8" spans="1:6" ht="86.25" customHeight="1">
      <c r="A8" s="12" t="s">
        <v>11</v>
      </c>
      <c r="B8" s="12" t="s">
        <v>238</v>
      </c>
      <c r="C8" s="12"/>
      <c r="D8" s="12"/>
      <c r="E8" s="12"/>
      <c r="F8" s="12"/>
    </row>
    <row r="9" spans="1:6" ht="20.25" customHeight="1">
      <c r="A9" s="12"/>
      <c r="B9" s="12"/>
      <c r="C9" s="13" t="s">
        <v>240</v>
      </c>
      <c r="D9" s="14">
        <v>600</v>
      </c>
      <c r="E9" s="72">
        <v>0</v>
      </c>
      <c r="F9" s="72">
        <f t="shared" ref="F9" si="0">D9*E9</f>
        <v>0</v>
      </c>
    </row>
    <row r="10" spans="1:6" ht="20.25" customHeight="1">
      <c r="A10" s="12"/>
      <c r="B10" s="12"/>
      <c r="C10" s="13"/>
      <c r="D10" s="14"/>
      <c r="E10" s="10"/>
      <c r="F10" s="10"/>
    </row>
    <row r="11" spans="1:6" ht="73.5" customHeight="1">
      <c r="A11" s="12" t="s">
        <v>15</v>
      </c>
      <c r="B11" s="12" t="s">
        <v>237</v>
      </c>
      <c r="C11" s="12"/>
      <c r="D11" s="12"/>
      <c r="E11" s="12"/>
      <c r="F11" s="12"/>
    </row>
    <row r="12" spans="1:6" ht="20.25" customHeight="1">
      <c r="A12" s="12"/>
      <c r="B12" s="12"/>
      <c r="C12" s="13" t="s">
        <v>240</v>
      </c>
      <c r="D12" s="14">
        <v>451</v>
      </c>
      <c r="E12" s="72">
        <v>0</v>
      </c>
      <c r="F12" s="72">
        <f t="shared" ref="F12" si="1">D12*E12</f>
        <v>0</v>
      </c>
    </row>
    <row r="13" spans="1:6" ht="20.25" customHeight="1">
      <c r="A13" s="12"/>
      <c r="B13" s="12"/>
      <c r="C13" s="13"/>
      <c r="D13" s="14"/>
      <c r="E13" s="10"/>
      <c r="F13" s="10"/>
    </row>
    <row r="14" spans="1:6" ht="83.25" customHeight="1">
      <c r="A14" s="15" t="s">
        <v>14</v>
      </c>
      <c r="B14" s="16" t="s">
        <v>97</v>
      </c>
      <c r="C14" s="17"/>
      <c r="D14" s="14"/>
      <c r="E14" s="72"/>
      <c r="F14" s="72"/>
    </row>
    <row r="15" spans="1:6" ht="20.25" customHeight="1">
      <c r="A15" s="15"/>
      <c r="B15" s="18"/>
      <c r="C15" s="13" t="s">
        <v>240</v>
      </c>
      <c r="D15" s="14">
        <v>350</v>
      </c>
      <c r="E15" s="72">
        <v>0</v>
      </c>
      <c r="F15" s="72">
        <f>D15*E15</f>
        <v>0</v>
      </c>
    </row>
    <row r="16" spans="1:6" ht="20.25" customHeight="1">
      <c r="A16" s="15"/>
      <c r="B16" s="18"/>
      <c r="C16" s="13"/>
      <c r="D16" s="14"/>
      <c r="E16" s="10"/>
      <c r="F16" s="10"/>
    </row>
    <row r="17" spans="1:6" ht="95.25" customHeight="1">
      <c r="A17" s="15" t="s">
        <v>13</v>
      </c>
      <c r="B17" s="16" t="s">
        <v>96</v>
      </c>
      <c r="C17" s="13"/>
      <c r="D17" s="14"/>
      <c r="E17" s="72"/>
      <c r="F17" s="72"/>
    </row>
    <row r="18" spans="1:6" ht="20.25" customHeight="1">
      <c r="A18" s="15"/>
      <c r="B18" s="18"/>
      <c r="C18" s="13" t="s">
        <v>240</v>
      </c>
      <c r="D18" s="14">
        <v>10</v>
      </c>
      <c r="E18" s="72">
        <v>0</v>
      </c>
      <c r="F18" s="72">
        <f>D18*E18</f>
        <v>0</v>
      </c>
    </row>
    <row r="19" spans="1:6" ht="20.25" customHeight="1">
      <c r="A19" s="15"/>
      <c r="B19" s="18"/>
      <c r="C19" s="13"/>
      <c r="D19" s="14"/>
      <c r="E19" s="10"/>
      <c r="F19" s="10"/>
    </row>
    <row r="20" spans="1:6" ht="231" customHeight="1">
      <c r="A20" s="15" t="s">
        <v>12</v>
      </c>
      <c r="B20" s="16" t="s">
        <v>181</v>
      </c>
      <c r="C20" s="13"/>
      <c r="D20" s="14"/>
      <c r="E20" s="72"/>
      <c r="F20" s="72"/>
    </row>
    <row r="21" spans="1:6" ht="20.25" customHeight="1">
      <c r="A21" s="15"/>
      <c r="B21" s="18"/>
      <c r="C21" s="13" t="s">
        <v>240</v>
      </c>
      <c r="D21" s="14">
        <v>170</v>
      </c>
      <c r="E21" s="72">
        <v>0</v>
      </c>
      <c r="F21" s="72">
        <f>D21*E21</f>
        <v>0</v>
      </c>
    </row>
    <row r="22" spans="1:6" ht="20.25" customHeight="1">
      <c r="A22" s="15"/>
      <c r="B22" s="18"/>
      <c r="C22" s="13"/>
      <c r="D22" s="14"/>
      <c r="E22" s="10"/>
      <c r="F22" s="10"/>
    </row>
    <row r="23" spans="1:6" ht="113.25" customHeight="1">
      <c r="A23" s="15" t="s">
        <v>22</v>
      </c>
      <c r="B23" s="16" t="s">
        <v>35</v>
      </c>
      <c r="C23" s="13"/>
      <c r="D23" s="14"/>
      <c r="E23" s="72"/>
      <c r="F23" s="72"/>
    </row>
    <row r="24" spans="1:6" ht="20.25" customHeight="1">
      <c r="A24" s="15"/>
      <c r="B24" s="18"/>
      <c r="C24" s="13" t="s">
        <v>7</v>
      </c>
      <c r="D24" s="14">
        <v>1</v>
      </c>
      <c r="E24" s="72">
        <v>0</v>
      </c>
      <c r="F24" s="72">
        <f>D24*E24</f>
        <v>0</v>
      </c>
    </row>
    <row r="25" spans="1:6" ht="21" customHeight="1">
      <c r="A25" s="19"/>
      <c r="B25" s="18"/>
      <c r="C25" s="13"/>
      <c r="D25" s="18"/>
      <c r="E25" s="8"/>
      <c r="F25" s="8"/>
    </row>
    <row r="26" spans="1:6" ht="113.25" customHeight="1">
      <c r="A26" s="15" t="s">
        <v>23</v>
      </c>
      <c r="B26" s="16" t="s">
        <v>6</v>
      </c>
      <c r="C26" s="13"/>
      <c r="D26" s="18"/>
      <c r="E26" s="18"/>
      <c r="F26" s="18"/>
    </row>
    <row r="27" spans="1:6">
      <c r="A27" s="15"/>
      <c r="B27" s="16"/>
      <c r="C27" s="13" t="s">
        <v>7</v>
      </c>
      <c r="D27" s="14">
        <v>1</v>
      </c>
      <c r="E27" s="72">
        <v>0</v>
      </c>
      <c r="F27" s="72">
        <f>D27*E27</f>
        <v>0</v>
      </c>
    </row>
    <row r="28" spans="1:6">
      <c r="A28" s="15"/>
      <c r="B28" s="16"/>
      <c r="C28" s="13"/>
      <c r="D28" s="18"/>
      <c r="E28" s="10"/>
      <c r="F28" s="10"/>
    </row>
    <row r="29" spans="1:6" ht="63" customHeight="1">
      <c r="A29" s="15" t="s">
        <v>104</v>
      </c>
      <c r="B29" s="16" t="s">
        <v>8</v>
      </c>
      <c r="C29" s="13"/>
      <c r="D29" s="18"/>
      <c r="E29" s="72"/>
      <c r="F29" s="72"/>
    </row>
    <row r="30" spans="1:6">
      <c r="A30" s="15"/>
      <c r="B30" s="18"/>
      <c r="C30" s="13" t="s">
        <v>7</v>
      </c>
      <c r="D30" s="14">
        <v>1</v>
      </c>
      <c r="E30" s="72">
        <v>0</v>
      </c>
      <c r="F30" s="72">
        <f t="shared" ref="F30" si="2">D30*E30</f>
        <v>0</v>
      </c>
    </row>
    <row r="31" spans="1:6">
      <c r="A31" s="15"/>
      <c r="B31" s="18"/>
      <c r="C31" s="13"/>
      <c r="D31" s="18"/>
      <c r="E31" s="10"/>
      <c r="F31" s="10"/>
    </row>
    <row r="32" spans="1:6" ht="64.5" customHeight="1">
      <c r="A32" s="15" t="s">
        <v>105</v>
      </c>
      <c r="B32" s="16" t="s">
        <v>9</v>
      </c>
      <c r="C32" s="13"/>
      <c r="D32" s="18"/>
      <c r="E32" s="72"/>
      <c r="F32" s="72"/>
    </row>
    <row r="33" spans="1:6">
      <c r="A33" s="15"/>
      <c r="B33" s="18"/>
      <c r="C33" s="13" t="s">
        <v>7</v>
      </c>
      <c r="D33" s="14">
        <v>1</v>
      </c>
      <c r="E33" s="72">
        <v>0</v>
      </c>
      <c r="F33" s="72">
        <f t="shared" ref="F33" si="3">D33*E33</f>
        <v>0</v>
      </c>
    </row>
    <row r="34" spans="1:6">
      <c r="A34" s="15"/>
      <c r="B34" s="18"/>
      <c r="C34" s="13"/>
      <c r="D34" s="14"/>
      <c r="E34" s="10"/>
      <c r="F34" s="10"/>
    </row>
    <row r="35" spans="1:6" ht="104.25" customHeight="1">
      <c r="A35" s="15" t="s">
        <v>107</v>
      </c>
      <c r="B35" s="16" t="s">
        <v>108</v>
      </c>
      <c r="C35" s="13"/>
      <c r="D35" s="14"/>
      <c r="E35" s="72"/>
      <c r="F35" s="72"/>
    </row>
    <row r="36" spans="1:6" ht="18" customHeight="1">
      <c r="A36" s="15"/>
      <c r="B36" s="18"/>
      <c r="C36" s="13" t="s">
        <v>240</v>
      </c>
      <c r="D36" s="14">
        <v>150</v>
      </c>
      <c r="E36" s="72">
        <v>0</v>
      </c>
      <c r="F36" s="72">
        <f>D36*E36</f>
        <v>0</v>
      </c>
    </row>
    <row r="37" spans="1:6" ht="18" customHeight="1">
      <c r="A37" s="15"/>
      <c r="B37" s="18"/>
      <c r="C37" s="13"/>
      <c r="D37" s="14"/>
      <c r="E37" s="10"/>
      <c r="F37" s="10"/>
    </row>
    <row r="38" spans="1:6" ht="114" customHeight="1">
      <c r="A38" s="15" t="s">
        <v>135</v>
      </c>
      <c r="B38" s="16" t="s">
        <v>109</v>
      </c>
      <c r="C38" s="13"/>
      <c r="D38" s="14"/>
      <c r="E38" s="72"/>
      <c r="F38" s="72"/>
    </row>
    <row r="39" spans="1:6" ht="18" customHeight="1">
      <c r="A39" s="15"/>
      <c r="B39" s="18"/>
      <c r="C39" s="13" t="s">
        <v>110</v>
      </c>
      <c r="D39" s="14">
        <v>1</v>
      </c>
      <c r="E39" s="72">
        <v>0</v>
      </c>
      <c r="F39" s="72">
        <f>D39*E39</f>
        <v>0</v>
      </c>
    </row>
    <row r="40" spans="1:6" ht="18" customHeight="1">
      <c r="A40" s="15"/>
      <c r="B40" s="18"/>
      <c r="C40" s="13"/>
      <c r="D40" s="14"/>
      <c r="E40" s="10"/>
      <c r="F40" s="10"/>
    </row>
    <row r="41" spans="1:6" ht="34.5" customHeight="1">
      <c r="A41" s="15" t="s">
        <v>134</v>
      </c>
      <c r="B41" s="16" t="s">
        <v>157</v>
      </c>
      <c r="C41" s="17"/>
      <c r="D41" s="20"/>
      <c r="E41" s="77"/>
      <c r="F41" s="77"/>
    </row>
    <row r="42" spans="1:6" ht="18" customHeight="1">
      <c r="A42" s="15"/>
      <c r="B42" s="21"/>
      <c r="C42" s="13" t="s">
        <v>241</v>
      </c>
      <c r="D42" s="14">
        <v>25</v>
      </c>
      <c r="E42" s="72">
        <v>0</v>
      </c>
      <c r="F42" s="72">
        <f t="shared" ref="F42" si="4">D42*E42</f>
        <v>0</v>
      </c>
    </row>
    <row r="43" spans="1:6" ht="18" customHeight="1">
      <c r="A43" s="15"/>
      <c r="B43" s="21"/>
      <c r="C43" s="13"/>
      <c r="D43" s="14"/>
      <c r="E43" s="10"/>
      <c r="F43" s="10"/>
    </row>
    <row r="44" spans="1:6" ht="45.75" customHeight="1">
      <c r="A44" s="15" t="s">
        <v>137</v>
      </c>
      <c r="B44" s="16" t="s">
        <v>139</v>
      </c>
      <c r="C44" s="13"/>
      <c r="D44" s="14"/>
      <c r="E44" s="72"/>
      <c r="F44" s="72"/>
    </row>
    <row r="45" spans="1:6" ht="16.5" customHeight="1">
      <c r="A45" s="15"/>
      <c r="B45" s="16"/>
      <c r="C45" s="13" t="s">
        <v>7</v>
      </c>
      <c r="D45" s="14">
        <v>1</v>
      </c>
      <c r="E45" s="72">
        <v>0</v>
      </c>
      <c r="F45" s="72">
        <f t="shared" ref="F45" si="5">D45*E45</f>
        <v>0</v>
      </c>
    </row>
    <row r="46" spans="1:6" ht="16.5" customHeight="1">
      <c r="A46" s="15"/>
      <c r="B46" s="16"/>
      <c r="C46" s="13"/>
      <c r="D46" s="14"/>
      <c r="E46" s="10"/>
      <c r="F46" s="10"/>
    </row>
    <row r="47" spans="1:6" ht="48" customHeight="1">
      <c r="A47" s="15" t="s">
        <v>140</v>
      </c>
      <c r="B47" s="16" t="s">
        <v>138</v>
      </c>
      <c r="C47" s="13"/>
      <c r="D47" s="14"/>
      <c r="E47" s="72"/>
      <c r="F47" s="72"/>
    </row>
    <row r="48" spans="1:6" ht="16.5" customHeight="1">
      <c r="A48" s="15"/>
      <c r="B48" s="16"/>
      <c r="C48" s="13" t="s">
        <v>7</v>
      </c>
      <c r="D48" s="14">
        <v>1</v>
      </c>
      <c r="E48" s="72">
        <v>0</v>
      </c>
      <c r="F48" s="72">
        <f t="shared" ref="F48" si="6">D48*E48</f>
        <v>0</v>
      </c>
    </row>
    <row r="49" spans="1:6" ht="16.5" customHeight="1">
      <c r="A49" s="55"/>
      <c r="B49" s="56"/>
      <c r="C49" s="51"/>
      <c r="D49" s="52"/>
      <c r="E49" s="7"/>
      <c r="F49" s="7"/>
    </row>
    <row r="50" spans="1:6" ht="57" customHeight="1">
      <c r="A50" s="15" t="s">
        <v>161</v>
      </c>
      <c r="B50" s="16" t="s">
        <v>175</v>
      </c>
      <c r="C50" s="13"/>
      <c r="D50" s="14"/>
      <c r="E50" s="72"/>
      <c r="F50" s="72"/>
    </row>
    <row r="51" spans="1:6" ht="16.5" customHeight="1">
      <c r="A51" s="15"/>
      <c r="B51" s="16"/>
      <c r="C51" s="13" t="s">
        <v>110</v>
      </c>
      <c r="D51" s="14">
        <v>1</v>
      </c>
      <c r="E51" s="72">
        <v>0</v>
      </c>
      <c r="F51" s="72">
        <f t="shared" ref="F51" si="7">D51*E51</f>
        <v>0</v>
      </c>
    </row>
    <row r="52" spans="1:6" ht="18" customHeight="1">
      <c r="A52" s="15"/>
      <c r="B52" s="18"/>
      <c r="C52" s="13"/>
      <c r="D52" s="14"/>
      <c r="E52" s="10"/>
      <c r="F52" s="10"/>
    </row>
    <row r="53" spans="1:6" ht="19.5" customHeight="1">
      <c r="A53" s="22"/>
      <c r="B53" s="78" t="s">
        <v>106</v>
      </c>
      <c r="C53" s="23"/>
      <c r="D53" s="24"/>
      <c r="E53" s="79"/>
      <c r="F53" s="79">
        <f>SUM(F7:F52)</f>
        <v>0</v>
      </c>
    </row>
    <row r="54" spans="1:6">
      <c r="A54" s="15"/>
      <c r="B54" s="25"/>
      <c r="C54" s="26"/>
      <c r="D54" s="27"/>
      <c r="E54" s="46"/>
      <c r="F54" s="46"/>
    </row>
    <row r="55" spans="1:6">
      <c r="A55" s="388" t="s">
        <v>16</v>
      </c>
      <c r="B55" s="388"/>
      <c r="C55" s="388"/>
      <c r="D55" s="388"/>
      <c r="E55" s="388"/>
      <c r="F55" s="388"/>
    </row>
    <row r="56" spans="1:6">
      <c r="A56" s="70"/>
      <c r="B56" s="81"/>
      <c r="C56" s="82"/>
      <c r="D56" s="71"/>
      <c r="E56" s="71"/>
      <c r="F56" s="71"/>
    </row>
    <row r="57" spans="1:6" ht="204.75" customHeight="1">
      <c r="A57" s="387" t="s">
        <v>75</v>
      </c>
      <c r="B57" s="387"/>
      <c r="C57" s="387"/>
      <c r="D57" s="387"/>
      <c r="E57" s="387"/>
      <c r="F57" s="387"/>
    </row>
    <row r="58" spans="1:6" ht="152.25" customHeight="1">
      <c r="A58" s="387" t="s">
        <v>160</v>
      </c>
      <c r="B58" s="387"/>
      <c r="C58" s="387"/>
      <c r="D58" s="387"/>
      <c r="E58" s="387"/>
      <c r="F58" s="387"/>
    </row>
    <row r="59" spans="1:6">
      <c r="A59" s="15"/>
      <c r="B59" s="25"/>
      <c r="C59" s="26"/>
      <c r="D59" s="27"/>
      <c r="E59" s="46"/>
      <c r="F59" s="46"/>
    </row>
    <row r="60" spans="1:6" ht="75.75" customHeight="1">
      <c r="A60" s="15" t="s">
        <v>11</v>
      </c>
      <c r="B60" s="16" t="s">
        <v>242</v>
      </c>
      <c r="C60" s="13"/>
      <c r="D60" s="18"/>
      <c r="E60" s="72"/>
      <c r="F60" s="72"/>
    </row>
    <row r="61" spans="1:6" ht="17.25" customHeight="1">
      <c r="A61" s="28"/>
      <c r="B61" s="12"/>
      <c r="C61" s="13" t="s">
        <v>17</v>
      </c>
      <c r="D61" s="14">
        <v>3.5</v>
      </c>
      <c r="E61" s="72">
        <v>0</v>
      </c>
      <c r="F61" s="72">
        <f>D61*E61</f>
        <v>0</v>
      </c>
    </row>
    <row r="62" spans="1:6" ht="18" customHeight="1">
      <c r="A62" s="15"/>
      <c r="B62" s="25"/>
      <c r="C62" s="26"/>
      <c r="D62" s="27"/>
      <c r="E62" s="46"/>
      <c r="F62" s="46"/>
    </row>
    <row r="63" spans="1:6" ht="87" customHeight="1">
      <c r="A63" s="15" t="s">
        <v>15</v>
      </c>
      <c r="B63" s="16" t="s">
        <v>89</v>
      </c>
      <c r="C63" s="13"/>
      <c r="D63" s="18"/>
      <c r="E63" s="72"/>
      <c r="F63" s="72"/>
    </row>
    <row r="64" spans="1:6">
      <c r="A64" s="15"/>
      <c r="B64" s="18"/>
      <c r="C64" s="13" t="s">
        <v>17</v>
      </c>
      <c r="D64" s="14">
        <v>6</v>
      </c>
      <c r="E64" s="72">
        <v>0</v>
      </c>
      <c r="F64" s="72">
        <f>D64*E64</f>
        <v>0</v>
      </c>
    </row>
    <row r="65" spans="1:6">
      <c r="A65" s="55"/>
      <c r="B65" s="58"/>
      <c r="C65" s="51"/>
      <c r="D65" s="52"/>
      <c r="E65" s="7"/>
      <c r="F65" s="7"/>
    </row>
    <row r="66" spans="1:6" ht="60.75" customHeight="1">
      <c r="A66" s="15" t="s">
        <v>14</v>
      </c>
      <c r="B66" s="16" t="s">
        <v>270</v>
      </c>
      <c r="C66" s="13"/>
      <c r="D66" s="14"/>
      <c r="E66" s="72"/>
      <c r="F66" s="72"/>
    </row>
    <row r="67" spans="1:6">
      <c r="A67" s="15"/>
      <c r="B67" s="18"/>
      <c r="C67" s="13" t="s">
        <v>17</v>
      </c>
      <c r="D67" s="14">
        <v>75</v>
      </c>
      <c r="E67" s="72">
        <v>0</v>
      </c>
      <c r="F67" s="72">
        <f>D67*E67</f>
        <v>0</v>
      </c>
    </row>
    <row r="68" spans="1:6">
      <c r="A68" s="15"/>
      <c r="B68" s="25"/>
      <c r="C68" s="26"/>
      <c r="D68" s="27"/>
      <c r="E68" s="46"/>
      <c r="F68" s="46"/>
    </row>
    <row r="69" spans="1:6" ht="85.5" customHeight="1">
      <c r="A69" s="12" t="s">
        <v>13</v>
      </c>
      <c r="B69" s="12" t="s">
        <v>76</v>
      </c>
      <c r="C69" s="83"/>
      <c r="D69" s="84"/>
      <c r="E69" s="85"/>
      <c r="F69" s="85"/>
    </row>
    <row r="70" spans="1:6">
      <c r="A70" s="12"/>
      <c r="B70" s="12"/>
      <c r="C70" s="83" t="s">
        <v>17</v>
      </c>
      <c r="D70" s="84">
        <v>78.5</v>
      </c>
      <c r="E70" s="85">
        <v>0</v>
      </c>
      <c r="F70" s="85">
        <f>D70*E70</f>
        <v>0</v>
      </c>
    </row>
    <row r="71" spans="1:6">
      <c r="A71" s="15"/>
      <c r="B71" s="25"/>
      <c r="C71" s="26"/>
      <c r="D71" s="27"/>
      <c r="E71" s="46"/>
      <c r="F71" s="46"/>
    </row>
    <row r="72" spans="1:6" ht="17.25" customHeight="1">
      <c r="A72" s="22"/>
      <c r="B72" s="78" t="s">
        <v>36</v>
      </c>
      <c r="C72" s="23"/>
      <c r="D72" s="24"/>
      <c r="E72" s="79"/>
      <c r="F72" s="79">
        <f>SUM(F59:F71)</f>
        <v>0</v>
      </c>
    </row>
    <row r="73" spans="1:6">
      <c r="A73" s="15"/>
      <c r="B73" s="25"/>
      <c r="C73" s="26"/>
      <c r="D73" s="27"/>
      <c r="E73" s="46"/>
      <c r="F73" s="46"/>
    </row>
    <row r="74" spans="1:6" ht="18.75" customHeight="1">
      <c r="A74" s="388" t="s">
        <v>111</v>
      </c>
      <c r="B74" s="388"/>
      <c r="C74" s="388"/>
      <c r="D74" s="388"/>
      <c r="E74" s="388"/>
      <c r="F74" s="388"/>
    </row>
    <row r="75" spans="1:6">
      <c r="A75" s="15"/>
      <c r="B75" s="25"/>
      <c r="C75" s="26"/>
      <c r="D75" s="27"/>
      <c r="E75" s="86"/>
      <c r="F75" s="86"/>
    </row>
    <row r="76" spans="1:6" ht="86.25" customHeight="1">
      <c r="A76" s="389" t="s">
        <v>37</v>
      </c>
      <c r="B76" s="389"/>
      <c r="C76" s="389"/>
      <c r="D76" s="389"/>
      <c r="E76" s="389"/>
      <c r="F76" s="389"/>
    </row>
    <row r="77" spans="1:6">
      <c r="A77" s="15"/>
      <c r="B77" s="25"/>
      <c r="C77" s="26"/>
      <c r="D77" s="27"/>
      <c r="E77" s="86"/>
      <c r="F77" s="86"/>
    </row>
    <row r="78" spans="1:6" ht="60" customHeight="1">
      <c r="A78" s="15" t="s">
        <v>11</v>
      </c>
      <c r="B78" s="16" t="s">
        <v>90</v>
      </c>
      <c r="C78" s="13"/>
      <c r="D78" s="18"/>
      <c r="E78" s="72"/>
      <c r="F78" s="72"/>
    </row>
    <row r="79" spans="1:6" ht="17.25" customHeight="1">
      <c r="A79" s="87" t="s">
        <v>18</v>
      </c>
      <c r="B79" s="18" t="s">
        <v>91</v>
      </c>
      <c r="C79" s="13" t="s">
        <v>17</v>
      </c>
      <c r="D79" s="14">
        <v>1</v>
      </c>
      <c r="E79" s="72">
        <v>0</v>
      </c>
      <c r="F79" s="72">
        <f t="shared" ref="F79:F80" si="8">D79*E79</f>
        <v>0</v>
      </c>
    </row>
    <row r="80" spans="1:6" ht="18" customHeight="1">
      <c r="A80" s="87" t="s">
        <v>19</v>
      </c>
      <c r="B80" s="18" t="s">
        <v>20</v>
      </c>
      <c r="C80" s="13" t="s">
        <v>240</v>
      </c>
      <c r="D80" s="14">
        <v>10</v>
      </c>
      <c r="E80" s="72">
        <v>0</v>
      </c>
      <c r="F80" s="72">
        <f t="shared" si="8"/>
        <v>0</v>
      </c>
    </row>
    <row r="81" spans="1:6">
      <c r="A81" s="15"/>
      <c r="B81" s="25"/>
      <c r="C81" s="26"/>
      <c r="D81" s="27"/>
      <c r="E81" s="46"/>
      <c r="F81" s="46"/>
    </row>
    <row r="82" spans="1:6" ht="56.25" customHeight="1">
      <c r="A82" s="15" t="s">
        <v>15</v>
      </c>
      <c r="B82" s="16" t="s">
        <v>77</v>
      </c>
      <c r="C82" s="13"/>
      <c r="D82" s="14"/>
      <c r="E82" s="72"/>
      <c r="F82" s="72"/>
    </row>
    <row r="83" spans="1:6" ht="18" customHeight="1">
      <c r="A83" s="88" t="s">
        <v>18</v>
      </c>
      <c r="B83" s="81" t="s">
        <v>92</v>
      </c>
      <c r="C83" s="13" t="s">
        <v>17</v>
      </c>
      <c r="D83" s="14">
        <v>3.5</v>
      </c>
      <c r="E83" s="72">
        <v>0</v>
      </c>
      <c r="F83" s="72">
        <f t="shared" ref="F83" si="9">D83*E83</f>
        <v>0</v>
      </c>
    </row>
    <row r="84" spans="1:6">
      <c r="A84" s="15"/>
      <c r="B84" s="25"/>
      <c r="C84" s="26"/>
      <c r="D84" s="27"/>
      <c r="E84" s="46"/>
      <c r="F84" s="46"/>
    </row>
    <row r="85" spans="1:6" ht="151.5" customHeight="1">
      <c r="A85" s="15" t="s">
        <v>14</v>
      </c>
      <c r="B85" s="16" t="s">
        <v>243</v>
      </c>
      <c r="C85" s="13"/>
      <c r="D85" s="14"/>
      <c r="E85" s="72"/>
      <c r="F85" s="72"/>
    </row>
    <row r="86" spans="1:6" ht="148.5" customHeight="1">
      <c r="A86" s="15"/>
      <c r="B86" s="16" t="s">
        <v>93</v>
      </c>
      <c r="C86" s="13"/>
      <c r="D86" s="14"/>
      <c r="E86" s="72"/>
      <c r="F86" s="72"/>
    </row>
    <row r="87" spans="1:6" ht="18" customHeight="1">
      <c r="A87" s="87" t="s">
        <v>18</v>
      </c>
      <c r="B87" s="89" t="s">
        <v>94</v>
      </c>
      <c r="C87" s="13" t="s">
        <v>17</v>
      </c>
      <c r="D87" s="14">
        <v>1.5</v>
      </c>
      <c r="E87" s="72">
        <v>0</v>
      </c>
      <c r="F87" s="72">
        <f>D87*E87</f>
        <v>0</v>
      </c>
    </row>
    <row r="88" spans="1:6" ht="18.75" customHeight="1">
      <c r="A88" s="87" t="s">
        <v>19</v>
      </c>
      <c r="B88" s="18" t="s">
        <v>21</v>
      </c>
      <c r="C88" s="13" t="s">
        <v>10</v>
      </c>
      <c r="D88" s="14">
        <v>12.5</v>
      </c>
      <c r="E88" s="72">
        <v>0</v>
      </c>
      <c r="F88" s="72">
        <f>D88*E88</f>
        <v>0</v>
      </c>
    </row>
    <row r="89" spans="1:6">
      <c r="A89" s="15"/>
      <c r="B89" s="25"/>
      <c r="C89" s="26"/>
      <c r="D89" s="27"/>
      <c r="E89" s="46"/>
      <c r="F89" s="46"/>
    </row>
    <row r="90" spans="1:6" ht="175.5" customHeight="1">
      <c r="A90" s="15" t="s">
        <v>13</v>
      </c>
      <c r="B90" s="16" t="s">
        <v>95</v>
      </c>
      <c r="C90" s="13"/>
      <c r="D90" s="14"/>
      <c r="E90" s="72"/>
      <c r="F90" s="72"/>
    </row>
    <row r="91" spans="1:6" ht="19.5" customHeight="1">
      <c r="A91" s="88" t="s">
        <v>18</v>
      </c>
      <c r="B91" s="90" t="s">
        <v>78</v>
      </c>
      <c r="C91" s="13" t="s">
        <v>17</v>
      </c>
      <c r="D91" s="14">
        <v>1.5</v>
      </c>
      <c r="E91" s="72">
        <v>0</v>
      </c>
      <c r="F91" s="72">
        <f>D91*E91</f>
        <v>0</v>
      </c>
    </row>
    <row r="92" spans="1:6" ht="18.75" customHeight="1">
      <c r="A92" s="88" t="s">
        <v>19</v>
      </c>
      <c r="B92" s="81" t="s">
        <v>21</v>
      </c>
      <c r="C92" s="13" t="s">
        <v>10</v>
      </c>
      <c r="D92" s="14">
        <v>7.5</v>
      </c>
      <c r="E92" s="72">
        <v>0</v>
      </c>
      <c r="F92" s="72">
        <f>D92*E92</f>
        <v>0</v>
      </c>
    </row>
    <row r="93" spans="1:6">
      <c r="A93" s="19"/>
      <c r="B93" s="25"/>
      <c r="C93" s="26"/>
      <c r="D93" s="27"/>
      <c r="E93" s="46"/>
      <c r="F93" s="46"/>
    </row>
    <row r="94" spans="1:6" ht="165" customHeight="1">
      <c r="A94" s="15" t="s">
        <v>12</v>
      </c>
      <c r="B94" s="16" t="s">
        <v>79</v>
      </c>
      <c r="C94" s="13"/>
      <c r="D94" s="14"/>
      <c r="E94" s="72"/>
      <c r="F94" s="72"/>
    </row>
    <row r="95" spans="1:6" ht="20.25" customHeight="1">
      <c r="A95" s="87" t="s">
        <v>18</v>
      </c>
      <c r="B95" s="89" t="s">
        <v>80</v>
      </c>
      <c r="C95" s="13" t="s">
        <v>17</v>
      </c>
      <c r="D95" s="14">
        <v>1</v>
      </c>
      <c r="E95" s="72">
        <v>0</v>
      </c>
      <c r="F95" s="72">
        <f>D95*E95</f>
        <v>0</v>
      </c>
    </row>
    <row r="96" spans="1:6" ht="21.75" customHeight="1">
      <c r="A96" s="88" t="s">
        <v>19</v>
      </c>
      <c r="B96" s="81" t="s">
        <v>21</v>
      </c>
      <c r="C96" s="91" t="s">
        <v>10</v>
      </c>
      <c r="D96" s="92">
        <v>5.5</v>
      </c>
      <c r="E96" s="93">
        <v>0</v>
      </c>
      <c r="F96" s="93">
        <f>D96*E96</f>
        <v>0</v>
      </c>
    </row>
    <row r="97" spans="1:6">
      <c r="A97" s="19"/>
      <c r="B97" s="25"/>
      <c r="C97" s="26"/>
      <c r="D97" s="25"/>
    </row>
    <row r="98" spans="1:6" ht="46.5" customHeight="1">
      <c r="A98" s="15" t="s">
        <v>22</v>
      </c>
      <c r="B98" s="16" t="s">
        <v>244</v>
      </c>
      <c r="C98" s="13"/>
      <c r="D98" s="14"/>
      <c r="E98" s="72"/>
      <c r="F98" s="72"/>
    </row>
    <row r="99" spans="1:6">
      <c r="A99" s="15"/>
      <c r="B99" s="18"/>
      <c r="C99" s="13" t="s">
        <v>24</v>
      </c>
      <c r="D99" s="94">
        <v>850</v>
      </c>
      <c r="E99" s="72">
        <v>0</v>
      </c>
      <c r="F99" s="72">
        <f t="shared" ref="F99" si="10">D99*E99</f>
        <v>0</v>
      </c>
    </row>
    <row r="100" spans="1:6">
      <c r="A100" s="19"/>
      <c r="B100" s="25"/>
      <c r="C100" s="26"/>
      <c r="D100" s="25"/>
      <c r="E100" s="25"/>
      <c r="F100" s="25"/>
    </row>
    <row r="101" spans="1:6">
      <c r="A101" s="22"/>
      <c r="B101" s="78" t="s">
        <v>81</v>
      </c>
      <c r="C101" s="23"/>
      <c r="D101" s="24"/>
      <c r="E101" s="79"/>
      <c r="F101" s="79">
        <f>SUM(F77:F100)</f>
        <v>0</v>
      </c>
    </row>
    <row r="102" spans="1:6">
      <c r="A102" s="29"/>
      <c r="B102" s="30"/>
      <c r="C102" s="31"/>
      <c r="D102" s="32"/>
      <c r="E102" s="48"/>
      <c r="F102" s="48"/>
    </row>
    <row r="103" spans="1:6" ht="19.5" customHeight="1">
      <c r="A103" s="388" t="s">
        <v>112</v>
      </c>
      <c r="B103" s="388"/>
      <c r="C103" s="388"/>
      <c r="D103" s="388"/>
      <c r="E103" s="388"/>
      <c r="F103" s="388"/>
    </row>
    <row r="104" spans="1:6">
      <c r="A104" s="29"/>
      <c r="B104" s="30"/>
      <c r="C104" s="31"/>
      <c r="D104" s="32"/>
      <c r="E104" s="95"/>
      <c r="F104" s="95"/>
    </row>
    <row r="105" spans="1:6" ht="220.5" customHeight="1">
      <c r="A105" s="387" t="s">
        <v>162</v>
      </c>
      <c r="B105" s="390"/>
      <c r="C105" s="390"/>
      <c r="D105" s="390"/>
      <c r="E105" s="390"/>
      <c r="F105" s="390"/>
    </row>
    <row r="106" spans="1:6" ht="16.5" customHeight="1">
      <c r="A106" s="12"/>
      <c r="B106" s="19"/>
      <c r="C106" s="19"/>
      <c r="D106" s="19"/>
      <c r="E106" s="11"/>
      <c r="F106" s="11"/>
    </row>
    <row r="107" spans="1:6" ht="60" customHeight="1">
      <c r="A107" s="12" t="s">
        <v>11</v>
      </c>
      <c r="B107" s="12" t="s">
        <v>245</v>
      </c>
      <c r="C107" s="19"/>
      <c r="D107" s="19"/>
      <c r="E107" s="19"/>
      <c r="F107" s="19"/>
    </row>
    <row r="108" spans="1:6" ht="16.5" customHeight="1">
      <c r="A108" s="12"/>
      <c r="B108" s="19"/>
      <c r="C108" s="13" t="s">
        <v>246</v>
      </c>
      <c r="D108" s="14">
        <v>15</v>
      </c>
      <c r="E108" s="72">
        <v>0</v>
      </c>
      <c r="F108" s="72">
        <f>D108*E108</f>
        <v>0</v>
      </c>
    </row>
    <row r="109" spans="1:6" ht="16.5" customHeight="1">
      <c r="A109" s="12"/>
      <c r="B109" s="19"/>
      <c r="C109" s="13"/>
      <c r="D109" s="14"/>
      <c r="E109" s="10"/>
      <c r="F109" s="10"/>
    </row>
    <row r="110" spans="1:6" ht="98.25" customHeight="1">
      <c r="A110" s="12" t="s">
        <v>15</v>
      </c>
      <c r="B110" s="12" t="s">
        <v>163</v>
      </c>
      <c r="C110" s="13"/>
      <c r="D110" s="14"/>
      <c r="E110" s="72"/>
      <c r="F110" s="72"/>
    </row>
    <row r="111" spans="1:6" ht="16.5" customHeight="1">
      <c r="A111" s="12"/>
      <c r="B111" s="19"/>
      <c r="C111" s="13" t="s">
        <v>240</v>
      </c>
      <c r="D111" s="14">
        <v>47</v>
      </c>
      <c r="E111" s="72">
        <v>0</v>
      </c>
      <c r="F111" s="72">
        <f>D111*E111</f>
        <v>0</v>
      </c>
    </row>
    <row r="112" spans="1:6" ht="16.5" customHeight="1">
      <c r="A112" s="12"/>
      <c r="B112" s="19"/>
      <c r="C112" s="13"/>
      <c r="D112" s="14"/>
      <c r="E112" s="10"/>
      <c r="F112" s="10"/>
    </row>
    <row r="113" spans="1:8" ht="253.5" customHeight="1">
      <c r="A113" s="12" t="s">
        <v>14</v>
      </c>
      <c r="B113" s="12" t="s">
        <v>269</v>
      </c>
      <c r="C113" s="13"/>
      <c r="D113" s="14"/>
      <c r="E113" s="72"/>
      <c r="F113" s="72"/>
    </row>
    <row r="114" spans="1:8" ht="16.5" customHeight="1">
      <c r="A114" s="12"/>
      <c r="B114" s="12"/>
      <c r="C114" s="13" t="s">
        <v>240</v>
      </c>
      <c r="D114" s="14">
        <v>360</v>
      </c>
      <c r="E114" s="72">
        <v>0</v>
      </c>
      <c r="F114" s="72">
        <f>D114*E114</f>
        <v>0</v>
      </c>
      <c r="G114" s="7"/>
    </row>
    <row r="115" spans="1:8" ht="16.5" customHeight="1">
      <c r="A115" s="12"/>
      <c r="B115" s="12"/>
      <c r="C115" s="13"/>
      <c r="D115" s="14"/>
      <c r="E115" s="10"/>
      <c r="F115" s="10"/>
      <c r="G115" s="7"/>
    </row>
    <row r="116" spans="1:8" ht="239.25" customHeight="1">
      <c r="A116" s="12" t="s">
        <v>13</v>
      </c>
      <c r="B116" s="12" t="s">
        <v>267</v>
      </c>
      <c r="C116" s="13"/>
      <c r="D116" s="14"/>
      <c r="E116" s="72"/>
      <c r="F116" s="72"/>
      <c r="G116" s="7"/>
    </row>
    <row r="117" spans="1:8" ht="16.5" customHeight="1">
      <c r="A117" s="12"/>
      <c r="B117" s="12"/>
      <c r="C117" s="13" t="s">
        <v>240</v>
      </c>
      <c r="D117" s="14">
        <v>160</v>
      </c>
      <c r="E117" s="72">
        <v>0</v>
      </c>
      <c r="F117" s="72">
        <f>D117*E117</f>
        <v>0</v>
      </c>
      <c r="G117" s="7"/>
    </row>
    <row r="118" spans="1:8" ht="16.5" customHeight="1">
      <c r="A118" s="12"/>
      <c r="B118" s="12"/>
      <c r="C118" s="13"/>
      <c r="D118" s="14"/>
      <c r="E118" s="10"/>
      <c r="F118" s="10"/>
      <c r="G118" s="7"/>
    </row>
    <row r="119" spans="1:8" ht="242.25" customHeight="1">
      <c r="A119" s="12" t="s">
        <v>12</v>
      </c>
      <c r="B119" s="12" t="s">
        <v>268</v>
      </c>
      <c r="C119" s="13"/>
      <c r="D119" s="14"/>
      <c r="E119" s="72"/>
      <c r="F119" s="72"/>
      <c r="G119" s="7"/>
    </row>
    <row r="120" spans="1:8" ht="16.5" customHeight="1">
      <c r="A120" s="12"/>
      <c r="B120" s="12"/>
      <c r="C120" s="13" t="s">
        <v>116</v>
      </c>
      <c r="D120" s="14">
        <v>14</v>
      </c>
      <c r="E120" s="72">
        <v>0</v>
      </c>
      <c r="F120" s="72">
        <f>D120*E120</f>
        <v>0</v>
      </c>
      <c r="G120" s="7"/>
    </row>
    <row r="121" spans="1:8" ht="16.5" customHeight="1">
      <c r="A121" s="12"/>
      <c r="B121" s="12"/>
      <c r="C121" s="12"/>
      <c r="D121" s="13"/>
      <c r="E121" s="9"/>
      <c r="F121" s="10"/>
      <c r="G121" s="10"/>
      <c r="H121" s="7"/>
    </row>
    <row r="122" spans="1:8" ht="114" customHeight="1">
      <c r="A122" s="15" t="s">
        <v>22</v>
      </c>
      <c r="B122" s="16" t="s">
        <v>115</v>
      </c>
      <c r="C122" s="13"/>
      <c r="D122" s="18"/>
      <c r="E122" s="72"/>
      <c r="F122" s="72"/>
    </row>
    <row r="123" spans="1:8" ht="18.75" customHeight="1">
      <c r="A123" s="12"/>
      <c r="B123" s="19"/>
      <c r="C123" s="13" t="s">
        <v>10</v>
      </c>
      <c r="D123" s="14">
        <v>19</v>
      </c>
      <c r="E123" s="72">
        <v>0</v>
      </c>
      <c r="F123" s="72">
        <f>D123*E123</f>
        <v>0</v>
      </c>
    </row>
    <row r="124" spans="1:8">
      <c r="A124" s="19"/>
      <c r="B124" s="25"/>
      <c r="C124" s="26"/>
      <c r="D124" s="25"/>
    </row>
    <row r="125" spans="1:8" ht="48.75" customHeight="1">
      <c r="A125" s="15" t="s">
        <v>23</v>
      </c>
      <c r="B125" s="16" t="s">
        <v>247</v>
      </c>
      <c r="C125" s="13"/>
      <c r="D125" s="14"/>
      <c r="E125" s="72"/>
      <c r="F125" s="72"/>
    </row>
    <row r="126" spans="1:8" ht="18.75" customHeight="1">
      <c r="A126" s="15"/>
      <c r="B126" s="16" t="s">
        <v>33</v>
      </c>
      <c r="C126" s="13"/>
      <c r="D126" s="14"/>
      <c r="E126" s="72"/>
      <c r="F126" s="72"/>
    </row>
    <row r="127" spans="1:8" ht="18" customHeight="1">
      <c r="A127" s="28"/>
      <c r="B127" s="16" t="s">
        <v>248</v>
      </c>
      <c r="C127" s="13"/>
      <c r="D127" s="14"/>
      <c r="E127" s="72"/>
      <c r="F127" s="72"/>
    </row>
    <row r="128" spans="1:8" ht="18" customHeight="1">
      <c r="A128" s="28"/>
      <c r="B128" s="16" t="s">
        <v>34</v>
      </c>
      <c r="C128" s="13" t="s">
        <v>10</v>
      </c>
      <c r="D128" s="14">
        <v>19</v>
      </c>
      <c r="E128" s="72">
        <v>0</v>
      </c>
      <c r="F128" s="72">
        <f>D128*E128</f>
        <v>0</v>
      </c>
    </row>
    <row r="129" spans="1:6">
      <c r="A129" s="19"/>
      <c r="B129" s="25"/>
      <c r="C129" s="26"/>
      <c r="D129" s="25"/>
      <c r="E129" s="25"/>
      <c r="F129" s="25"/>
    </row>
    <row r="130" spans="1:6" ht="72" customHeight="1">
      <c r="A130" s="15" t="s">
        <v>104</v>
      </c>
      <c r="B130" s="16" t="s">
        <v>26</v>
      </c>
      <c r="C130" s="13"/>
      <c r="D130" s="14"/>
      <c r="E130" s="72"/>
      <c r="F130" s="72"/>
    </row>
    <row r="131" spans="1:6">
      <c r="A131" s="28" t="s">
        <v>18</v>
      </c>
      <c r="B131" s="16" t="s">
        <v>27</v>
      </c>
      <c r="C131" s="13" t="s">
        <v>29</v>
      </c>
      <c r="D131" s="14">
        <v>50</v>
      </c>
      <c r="E131" s="72">
        <v>0</v>
      </c>
      <c r="F131" s="72">
        <f>D131*E131</f>
        <v>0</v>
      </c>
    </row>
    <row r="132" spans="1:6">
      <c r="A132" s="28" t="s">
        <v>19</v>
      </c>
      <c r="B132" s="21" t="s">
        <v>28</v>
      </c>
      <c r="C132" s="13" t="s">
        <v>29</v>
      </c>
      <c r="D132" s="14">
        <v>50</v>
      </c>
      <c r="E132" s="72">
        <v>0</v>
      </c>
      <c r="F132" s="72">
        <f>D132*E132</f>
        <v>0</v>
      </c>
    </row>
    <row r="133" spans="1:6">
      <c r="A133" s="19"/>
      <c r="B133" s="25"/>
      <c r="C133" s="26"/>
      <c r="D133" s="25"/>
    </row>
    <row r="134" spans="1:6" ht="74.25" customHeight="1">
      <c r="A134" s="15" t="s">
        <v>105</v>
      </c>
      <c r="B134" s="16" t="s">
        <v>113</v>
      </c>
      <c r="C134" s="13"/>
      <c r="D134" s="14"/>
      <c r="E134" s="72"/>
      <c r="F134" s="72"/>
    </row>
    <row r="135" spans="1:6" ht="57.75" customHeight="1">
      <c r="A135" s="28" t="s">
        <v>18</v>
      </c>
      <c r="B135" s="16" t="s">
        <v>25</v>
      </c>
      <c r="C135" s="13" t="s">
        <v>10</v>
      </c>
      <c r="D135" s="14">
        <v>172.06</v>
      </c>
      <c r="E135" s="72">
        <v>0</v>
      </c>
      <c r="F135" s="72">
        <f>D135*E135</f>
        <v>0</v>
      </c>
    </row>
    <row r="136" spans="1:6" ht="29.25" customHeight="1">
      <c r="A136" s="28" t="s">
        <v>19</v>
      </c>
      <c r="B136" s="16" t="s">
        <v>114</v>
      </c>
      <c r="C136" s="13" t="s">
        <v>10</v>
      </c>
      <c r="D136" s="14">
        <v>172.06</v>
      </c>
      <c r="E136" s="72">
        <v>0</v>
      </c>
      <c r="F136" s="72">
        <f>D136*E136</f>
        <v>0</v>
      </c>
    </row>
    <row r="137" spans="1:6">
      <c r="A137" s="28"/>
      <c r="B137" s="16"/>
      <c r="C137" s="13"/>
      <c r="D137" s="14"/>
      <c r="E137" s="10"/>
      <c r="F137" s="10"/>
    </row>
    <row r="138" spans="1:6" ht="83.25" customHeight="1">
      <c r="A138" s="15" t="s">
        <v>107</v>
      </c>
      <c r="B138" s="16" t="s">
        <v>149</v>
      </c>
      <c r="C138" s="13"/>
      <c r="D138" s="14"/>
      <c r="E138" s="72"/>
      <c r="F138" s="72"/>
    </row>
    <row r="139" spans="1:6" ht="18" customHeight="1">
      <c r="A139" s="15"/>
      <c r="B139" s="16"/>
      <c r="C139" s="13" t="s">
        <v>10</v>
      </c>
      <c r="D139" s="14">
        <v>19</v>
      </c>
      <c r="E139" s="72">
        <v>0</v>
      </c>
      <c r="F139" s="72">
        <f>D139*E139</f>
        <v>0</v>
      </c>
    </row>
    <row r="140" spans="1:6" ht="18" customHeight="1">
      <c r="A140" s="55"/>
      <c r="B140" s="56"/>
      <c r="C140" s="51"/>
      <c r="D140" s="52"/>
      <c r="E140" s="7"/>
      <c r="F140" s="7"/>
    </row>
    <row r="141" spans="1:6" ht="72.75" customHeight="1">
      <c r="A141" s="15" t="s">
        <v>135</v>
      </c>
      <c r="B141" s="16" t="s">
        <v>182</v>
      </c>
      <c r="C141" s="13"/>
      <c r="D141" s="14"/>
      <c r="E141" s="72"/>
      <c r="F141" s="72"/>
    </row>
    <row r="142" spans="1:6" ht="18" customHeight="1">
      <c r="A142" s="15"/>
      <c r="B142" s="16"/>
      <c r="C142" s="13" t="s">
        <v>10</v>
      </c>
      <c r="D142" s="14">
        <v>75</v>
      </c>
      <c r="E142" s="72">
        <v>0</v>
      </c>
      <c r="F142" s="72">
        <f>D142*E142</f>
        <v>0</v>
      </c>
    </row>
    <row r="143" spans="1:6">
      <c r="A143" s="19"/>
      <c r="B143" s="25"/>
      <c r="C143" s="26"/>
      <c r="D143" s="25"/>
      <c r="E143" s="25"/>
      <c r="F143" s="25"/>
    </row>
    <row r="144" spans="1:6">
      <c r="A144" s="22"/>
      <c r="B144" s="78" t="s">
        <v>38</v>
      </c>
      <c r="C144" s="23"/>
      <c r="D144" s="24"/>
      <c r="E144" s="79"/>
      <c r="F144" s="79">
        <f>SUM(F106:F143)</f>
        <v>0</v>
      </c>
    </row>
    <row r="145" spans="1:6">
      <c r="A145" s="19"/>
      <c r="B145" s="25"/>
      <c r="C145" s="26"/>
      <c r="D145" s="25"/>
    </row>
    <row r="146" spans="1:6">
      <c r="A146" s="69" t="s">
        <v>39</v>
      </c>
      <c r="B146" s="69"/>
      <c r="C146" s="69"/>
      <c r="D146" s="69"/>
      <c r="E146" s="69"/>
      <c r="F146" s="69"/>
    </row>
    <row r="147" spans="1:6">
      <c r="A147" s="70"/>
      <c r="B147" s="81"/>
      <c r="C147" s="71"/>
      <c r="D147" s="71"/>
      <c r="E147" s="71"/>
      <c r="F147" s="71"/>
    </row>
    <row r="148" spans="1:6" ht="74.25" customHeight="1">
      <c r="A148" s="387" t="s">
        <v>40</v>
      </c>
      <c r="B148" s="387"/>
      <c r="C148" s="387"/>
      <c r="D148" s="387"/>
      <c r="E148" s="387"/>
      <c r="F148" s="387"/>
    </row>
    <row r="149" spans="1:6">
      <c r="A149" s="19"/>
      <c r="B149" s="25"/>
      <c r="C149" s="26"/>
      <c r="D149" s="25"/>
      <c r="E149" s="25"/>
      <c r="F149" s="25"/>
    </row>
    <row r="150" spans="1:6" ht="257.25" customHeight="1">
      <c r="A150" s="96" t="s">
        <v>11</v>
      </c>
      <c r="B150" s="16" t="s">
        <v>164</v>
      </c>
      <c r="C150" s="13"/>
      <c r="D150" s="18"/>
      <c r="E150" s="18"/>
      <c r="F150" s="18"/>
    </row>
    <row r="151" spans="1:6" ht="150" customHeight="1">
      <c r="A151" s="96"/>
      <c r="B151" s="16" t="s">
        <v>30</v>
      </c>
      <c r="C151" s="13"/>
      <c r="D151" s="18"/>
      <c r="E151" s="18"/>
      <c r="F151" s="18"/>
    </row>
    <row r="152" spans="1:6" ht="59.25" customHeight="1">
      <c r="A152" s="28"/>
      <c r="B152" s="16" t="s">
        <v>249</v>
      </c>
      <c r="C152" s="13"/>
      <c r="D152" s="14"/>
      <c r="E152" s="72"/>
      <c r="F152" s="72"/>
    </row>
    <row r="153" spans="1:6" ht="18.75" customHeight="1">
      <c r="A153" s="87" t="s">
        <v>18</v>
      </c>
      <c r="B153" s="89" t="s">
        <v>165</v>
      </c>
      <c r="C153" s="13" t="s">
        <v>240</v>
      </c>
      <c r="D153" s="14">
        <v>22.5</v>
      </c>
      <c r="E153" s="72">
        <v>0</v>
      </c>
      <c r="F153" s="72">
        <f>D153*E153</f>
        <v>0</v>
      </c>
    </row>
    <row r="154" spans="1:6">
      <c r="A154" s="19"/>
      <c r="B154" s="25"/>
      <c r="C154" s="26"/>
      <c r="D154" s="25"/>
    </row>
    <row r="155" spans="1:6" ht="215.25" customHeight="1">
      <c r="A155" s="15" t="s">
        <v>15</v>
      </c>
      <c r="B155" s="16" t="s">
        <v>82</v>
      </c>
      <c r="C155" s="13"/>
      <c r="D155" s="14"/>
      <c r="E155" s="72"/>
      <c r="F155" s="72"/>
    </row>
    <row r="156" spans="1:6" ht="31.5" customHeight="1">
      <c r="A156" s="15"/>
      <c r="B156" s="16" t="s">
        <v>250</v>
      </c>
      <c r="C156" s="13"/>
      <c r="D156" s="18"/>
      <c r="E156" s="72"/>
      <c r="F156" s="72"/>
    </row>
    <row r="157" spans="1:6" ht="31.5" customHeight="1">
      <c r="A157" s="28" t="s">
        <v>18</v>
      </c>
      <c r="B157" s="16" t="s">
        <v>31</v>
      </c>
      <c r="C157" s="13" t="s">
        <v>10</v>
      </c>
      <c r="D157" s="14">
        <v>19</v>
      </c>
      <c r="E157" s="72">
        <v>0</v>
      </c>
      <c r="F157" s="72">
        <f>D157*E157</f>
        <v>0</v>
      </c>
    </row>
    <row r="158" spans="1:6">
      <c r="A158" s="19"/>
      <c r="B158" s="25"/>
      <c r="C158" s="26"/>
      <c r="D158" s="25"/>
      <c r="E158" s="25"/>
      <c r="F158" s="25"/>
    </row>
    <row r="159" spans="1:6" ht="130.5" customHeight="1">
      <c r="A159" s="15" t="s">
        <v>14</v>
      </c>
      <c r="B159" s="16" t="s">
        <v>251</v>
      </c>
      <c r="C159" s="13"/>
      <c r="D159" s="14"/>
      <c r="E159" s="72"/>
      <c r="F159" s="72"/>
    </row>
    <row r="160" spans="1:6">
      <c r="A160" s="87"/>
      <c r="B160" s="89" t="s">
        <v>117</v>
      </c>
      <c r="C160" s="13" t="s">
        <v>10</v>
      </c>
      <c r="D160" s="14">
        <v>20</v>
      </c>
      <c r="E160" s="72">
        <v>0</v>
      </c>
      <c r="F160" s="72">
        <f t="shared" ref="F160" si="11">D160*E160</f>
        <v>0</v>
      </c>
    </row>
    <row r="161" spans="1:6">
      <c r="A161" s="19"/>
      <c r="B161" s="25"/>
      <c r="C161" s="26"/>
      <c r="D161" s="25"/>
    </row>
    <row r="162" spans="1:6">
      <c r="A162" s="22"/>
      <c r="B162" s="78" t="s">
        <v>130</v>
      </c>
      <c r="C162" s="23"/>
      <c r="D162" s="24"/>
      <c r="E162" s="79"/>
      <c r="F162" s="79">
        <f>SUM(F153:F161)</f>
        <v>0</v>
      </c>
    </row>
    <row r="163" spans="1:6">
      <c r="A163" s="19"/>
      <c r="B163" s="25"/>
      <c r="C163" s="26"/>
      <c r="D163" s="25"/>
      <c r="E163" s="25"/>
      <c r="F163" s="25"/>
    </row>
    <row r="164" spans="1:6">
      <c r="A164" s="69" t="s">
        <v>131</v>
      </c>
      <c r="B164" s="69"/>
      <c r="C164" s="69"/>
      <c r="D164" s="69"/>
      <c r="E164" s="69"/>
      <c r="F164" s="69"/>
    </row>
    <row r="165" spans="1:6">
      <c r="A165" s="19"/>
      <c r="B165" s="25"/>
      <c r="C165" s="26"/>
      <c r="D165" s="25"/>
      <c r="E165" s="25"/>
      <c r="F165" s="25"/>
    </row>
    <row r="166" spans="1:6" ht="139.5" customHeight="1">
      <c r="A166" s="387" t="s">
        <v>118</v>
      </c>
      <c r="B166" s="390"/>
      <c r="C166" s="390"/>
      <c r="D166" s="390"/>
      <c r="E166" s="390"/>
      <c r="F166" s="390"/>
    </row>
    <row r="167" spans="1:6" ht="161.25" customHeight="1">
      <c r="A167" s="387" t="s">
        <v>166</v>
      </c>
      <c r="B167" s="390"/>
      <c r="C167" s="390"/>
      <c r="D167" s="390"/>
      <c r="E167" s="390"/>
      <c r="F167" s="390"/>
    </row>
    <row r="168" spans="1:6" ht="19.5" customHeight="1">
      <c r="A168" s="12"/>
      <c r="B168" s="19"/>
      <c r="C168" s="19"/>
      <c r="D168" s="19"/>
      <c r="E168" s="11"/>
      <c r="F168" s="11"/>
    </row>
    <row r="169" spans="1:6" ht="199.5" customHeight="1">
      <c r="A169" s="97" t="s">
        <v>11</v>
      </c>
      <c r="B169" s="97" t="s">
        <v>167</v>
      </c>
      <c r="C169" s="98"/>
      <c r="D169" s="99"/>
      <c r="E169" s="99"/>
      <c r="F169" s="100"/>
    </row>
    <row r="170" spans="1:6" ht="45" customHeight="1">
      <c r="A170" s="101"/>
      <c r="B170" s="12" t="s">
        <v>252</v>
      </c>
      <c r="C170" s="98"/>
      <c r="D170" s="99"/>
      <c r="E170" s="99"/>
      <c r="F170" s="100"/>
    </row>
    <row r="171" spans="1:6" ht="46.5" customHeight="1">
      <c r="A171" s="101"/>
      <c r="B171" s="12" t="s">
        <v>253</v>
      </c>
      <c r="C171" s="98"/>
      <c r="D171" s="99"/>
      <c r="E171" s="99"/>
      <c r="F171" s="100"/>
    </row>
    <row r="172" spans="1:6" ht="15.75" customHeight="1">
      <c r="A172" s="101"/>
      <c r="B172" s="12" t="s">
        <v>254</v>
      </c>
      <c r="C172" s="98"/>
      <c r="D172" s="99"/>
      <c r="E172" s="99"/>
      <c r="F172" s="100"/>
    </row>
    <row r="173" spans="1:6">
      <c r="A173" s="33"/>
      <c r="B173" s="34"/>
      <c r="C173" s="35" t="s">
        <v>10</v>
      </c>
      <c r="D173" s="36">
        <v>35</v>
      </c>
      <c r="E173" s="102">
        <v>0</v>
      </c>
      <c r="F173" s="103">
        <f>D173*E173</f>
        <v>0</v>
      </c>
    </row>
    <row r="174" spans="1:6">
      <c r="A174" s="33"/>
      <c r="B174" s="34"/>
      <c r="C174" s="35"/>
      <c r="D174" s="36"/>
      <c r="E174" s="49"/>
      <c r="F174" s="50"/>
    </row>
    <row r="175" spans="1:6" ht="96.75" customHeight="1">
      <c r="A175" s="15" t="s">
        <v>15</v>
      </c>
      <c r="B175" s="16" t="s">
        <v>158</v>
      </c>
      <c r="C175" s="13"/>
      <c r="D175" s="14"/>
      <c r="E175" s="72"/>
      <c r="F175" s="72"/>
    </row>
    <row r="176" spans="1:6">
      <c r="A176" s="28"/>
      <c r="B176" s="89"/>
      <c r="C176" s="13" t="s">
        <v>10</v>
      </c>
      <c r="D176" s="14">
        <v>35</v>
      </c>
      <c r="E176" s="72">
        <v>0</v>
      </c>
      <c r="F176" s="72">
        <f t="shared" ref="F176" si="12">D176*E176</f>
        <v>0</v>
      </c>
    </row>
    <row r="177" spans="1:9">
      <c r="A177" s="19"/>
      <c r="B177" s="25"/>
      <c r="C177" s="26"/>
      <c r="D177" s="25"/>
      <c r="E177" s="25"/>
      <c r="F177" s="25"/>
    </row>
    <row r="178" spans="1:9" ht="48" customHeight="1">
      <c r="A178" s="15" t="s">
        <v>14</v>
      </c>
      <c r="B178" s="16" t="s">
        <v>83</v>
      </c>
      <c r="C178" s="13"/>
      <c r="D178" s="14"/>
      <c r="E178" s="72"/>
      <c r="F178" s="72"/>
    </row>
    <row r="179" spans="1:9">
      <c r="A179" s="28"/>
      <c r="B179" s="89"/>
      <c r="C179" s="13" t="s">
        <v>10</v>
      </c>
      <c r="D179" s="14">
        <v>35</v>
      </c>
      <c r="E179" s="72">
        <v>0</v>
      </c>
      <c r="F179" s="72">
        <f t="shared" ref="F179" si="13">D179*E179</f>
        <v>0</v>
      </c>
    </row>
    <row r="180" spans="1:9">
      <c r="A180" s="19"/>
      <c r="B180" s="25"/>
      <c r="C180" s="26"/>
      <c r="D180" s="25"/>
      <c r="E180" s="25"/>
      <c r="F180" s="25"/>
    </row>
    <row r="181" spans="1:9" ht="60.75" customHeight="1">
      <c r="A181" s="15" t="s">
        <v>13</v>
      </c>
      <c r="B181" s="16" t="s">
        <v>119</v>
      </c>
      <c r="C181" s="13"/>
      <c r="D181" s="14"/>
      <c r="E181" s="72"/>
      <c r="F181" s="72"/>
      <c r="G181" s="3"/>
      <c r="I181" s="2"/>
    </row>
    <row r="182" spans="1:9">
      <c r="A182" s="28" t="s">
        <v>18</v>
      </c>
      <c r="B182" s="21" t="s">
        <v>120</v>
      </c>
      <c r="C182" s="13" t="s">
        <v>10</v>
      </c>
      <c r="D182" s="14">
        <v>35</v>
      </c>
      <c r="E182" s="72">
        <v>0</v>
      </c>
      <c r="F182" s="72">
        <f>D182*E182</f>
        <v>0</v>
      </c>
      <c r="G182" s="3"/>
      <c r="I182" s="2"/>
    </row>
    <row r="183" spans="1:9">
      <c r="A183" s="19"/>
      <c r="B183" s="25"/>
      <c r="C183" s="26"/>
      <c r="D183" s="25"/>
      <c r="E183" s="25"/>
      <c r="F183" s="25"/>
    </row>
    <row r="184" spans="1:9" ht="114" customHeight="1">
      <c r="A184" s="19" t="s">
        <v>12</v>
      </c>
      <c r="B184" s="16" t="s">
        <v>121</v>
      </c>
      <c r="C184" s="26"/>
      <c r="D184" s="25"/>
      <c r="E184" s="25"/>
      <c r="F184" s="25"/>
    </row>
    <row r="185" spans="1:9">
      <c r="A185" s="19"/>
      <c r="B185" s="25"/>
      <c r="C185" s="13" t="s">
        <v>10</v>
      </c>
      <c r="D185" s="14">
        <v>35</v>
      </c>
      <c r="E185" s="72">
        <v>0</v>
      </c>
      <c r="F185" s="72">
        <f>D185*E185</f>
        <v>0</v>
      </c>
    </row>
    <row r="186" spans="1:9">
      <c r="A186" s="19"/>
      <c r="B186" s="25"/>
      <c r="C186" s="13"/>
      <c r="D186" s="14"/>
      <c r="E186" s="72"/>
      <c r="F186" s="72"/>
    </row>
    <row r="187" spans="1:9" ht="167.25" customHeight="1">
      <c r="A187" s="19" t="s">
        <v>22</v>
      </c>
      <c r="B187" s="16" t="s">
        <v>146</v>
      </c>
      <c r="C187" s="13"/>
      <c r="D187" s="14"/>
      <c r="E187" s="72"/>
      <c r="F187" s="72"/>
    </row>
    <row r="188" spans="1:9">
      <c r="A188" s="19"/>
      <c r="B188" s="18"/>
      <c r="C188" s="13" t="s">
        <v>10</v>
      </c>
      <c r="D188" s="14">
        <v>19</v>
      </c>
      <c r="E188" s="72">
        <v>0</v>
      </c>
      <c r="F188" s="72">
        <f>D188*E188</f>
        <v>0</v>
      </c>
    </row>
    <row r="189" spans="1:9">
      <c r="A189" s="19"/>
      <c r="B189" s="18"/>
      <c r="C189" s="13"/>
      <c r="D189" s="14"/>
      <c r="E189" s="10"/>
      <c r="F189" s="10"/>
    </row>
    <row r="190" spans="1:9" ht="51" customHeight="1">
      <c r="A190" s="19" t="s">
        <v>23</v>
      </c>
      <c r="B190" s="16" t="s">
        <v>147</v>
      </c>
      <c r="C190" s="17"/>
      <c r="D190" s="20"/>
      <c r="E190" s="77"/>
      <c r="F190" s="77"/>
    </row>
    <row r="191" spans="1:9">
      <c r="A191" s="19"/>
      <c r="B191" s="18"/>
      <c r="C191" s="13" t="s">
        <v>10</v>
      </c>
      <c r="D191" s="14">
        <v>19</v>
      </c>
      <c r="E191" s="72">
        <v>0</v>
      </c>
      <c r="F191" s="72">
        <f>D191*E191</f>
        <v>0</v>
      </c>
    </row>
    <row r="192" spans="1:9">
      <c r="A192" s="19"/>
      <c r="B192" s="18"/>
      <c r="C192" s="13"/>
      <c r="D192" s="14"/>
      <c r="E192" s="72"/>
      <c r="F192" s="72"/>
    </row>
    <row r="193" spans="1:6" ht="57" customHeight="1">
      <c r="A193" s="19" t="s">
        <v>104</v>
      </c>
      <c r="B193" s="16" t="s">
        <v>148</v>
      </c>
      <c r="C193" s="17"/>
      <c r="D193" s="20"/>
      <c r="E193" s="77"/>
      <c r="F193" s="77"/>
    </row>
    <row r="194" spans="1:6">
      <c r="A194" s="19"/>
      <c r="B194" s="18"/>
      <c r="C194" s="13" t="s">
        <v>10</v>
      </c>
      <c r="D194" s="14">
        <v>19</v>
      </c>
      <c r="E194" s="72">
        <v>0</v>
      </c>
      <c r="F194" s="72">
        <f>D194*E194</f>
        <v>0</v>
      </c>
    </row>
    <row r="195" spans="1:6">
      <c r="A195" s="19"/>
      <c r="B195" s="18"/>
      <c r="C195" s="13"/>
      <c r="D195" s="14"/>
      <c r="E195" s="72"/>
      <c r="F195" s="72"/>
    </row>
    <row r="196" spans="1:6" ht="75" customHeight="1">
      <c r="A196" s="19" t="s">
        <v>105</v>
      </c>
      <c r="B196" s="16" t="s">
        <v>159</v>
      </c>
      <c r="C196" s="13"/>
      <c r="D196" s="14"/>
      <c r="E196" s="72"/>
      <c r="F196" s="72"/>
    </row>
    <row r="197" spans="1:6">
      <c r="A197" s="19"/>
      <c r="B197" s="18"/>
      <c r="C197" s="13" t="s">
        <v>10</v>
      </c>
      <c r="D197" s="14">
        <v>19</v>
      </c>
      <c r="E197" s="72">
        <v>0</v>
      </c>
      <c r="F197" s="72">
        <f>D197*E197</f>
        <v>0</v>
      </c>
    </row>
    <row r="198" spans="1:6">
      <c r="A198" s="63"/>
      <c r="B198" s="58"/>
      <c r="C198" s="51"/>
      <c r="D198" s="52"/>
      <c r="E198" s="7"/>
      <c r="F198" s="7"/>
    </row>
    <row r="199" spans="1:6" ht="72" customHeight="1">
      <c r="A199" s="15" t="s">
        <v>107</v>
      </c>
      <c r="B199" s="16" t="s">
        <v>179</v>
      </c>
      <c r="C199" s="13"/>
      <c r="D199" s="14"/>
      <c r="E199" s="72"/>
      <c r="F199" s="72"/>
    </row>
    <row r="200" spans="1:6" ht="19.5" customHeight="1">
      <c r="A200" s="28" t="s">
        <v>18</v>
      </c>
      <c r="B200" s="21" t="s">
        <v>255</v>
      </c>
      <c r="C200" s="13" t="s">
        <v>10</v>
      </c>
      <c r="D200" s="14">
        <v>70</v>
      </c>
      <c r="E200" s="72">
        <v>0</v>
      </c>
      <c r="F200" s="72">
        <f>D200*E200</f>
        <v>0</v>
      </c>
    </row>
    <row r="201" spans="1:6">
      <c r="A201" s="19"/>
      <c r="B201" s="25"/>
      <c r="C201" s="26"/>
      <c r="D201" s="25"/>
      <c r="E201" s="25"/>
      <c r="F201" s="25"/>
    </row>
    <row r="202" spans="1:6">
      <c r="A202" s="22"/>
      <c r="B202" s="78" t="s">
        <v>168</v>
      </c>
      <c r="C202" s="23"/>
      <c r="D202" s="24"/>
      <c r="E202" s="79"/>
      <c r="F202" s="79">
        <f>SUM(F173:F201)</f>
        <v>0</v>
      </c>
    </row>
    <row r="203" spans="1:6">
      <c r="A203" s="19"/>
      <c r="B203" s="25"/>
      <c r="C203" s="26"/>
      <c r="D203" s="25"/>
    </row>
    <row r="204" spans="1:6">
      <c r="A204" s="104" t="s">
        <v>42</v>
      </c>
      <c r="B204" s="105"/>
      <c r="C204" s="38"/>
      <c r="D204" s="37"/>
      <c r="E204" s="37"/>
      <c r="F204" s="37"/>
    </row>
    <row r="205" spans="1:6">
      <c r="A205" s="19"/>
      <c r="B205" s="25"/>
      <c r="C205" s="26"/>
      <c r="D205" s="25"/>
      <c r="E205" s="25"/>
      <c r="F205" s="25"/>
    </row>
    <row r="206" spans="1:6" ht="240" customHeight="1">
      <c r="A206" s="387" t="s">
        <v>124</v>
      </c>
      <c r="B206" s="387"/>
      <c r="C206" s="387"/>
      <c r="D206" s="387"/>
      <c r="E206" s="387"/>
      <c r="F206" s="387"/>
    </row>
    <row r="207" spans="1:6" ht="153" customHeight="1">
      <c r="A207" s="387" t="s">
        <v>125</v>
      </c>
      <c r="B207" s="387"/>
      <c r="C207" s="387"/>
      <c r="D207" s="387"/>
      <c r="E207" s="387"/>
      <c r="F207" s="387"/>
    </row>
    <row r="208" spans="1:6" ht="57.75" customHeight="1">
      <c r="A208" s="387" t="s">
        <v>122</v>
      </c>
      <c r="B208" s="387"/>
      <c r="C208" s="387"/>
      <c r="D208" s="387"/>
      <c r="E208" s="387"/>
      <c r="F208" s="387"/>
    </row>
    <row r="209" spans="1:6" ht="153" customHeight="1">
      <c r="A209" s="387" t="s">
        <v>123</v>
      </c>
      <c r="B209" s="387"/>
      <c r="C209" s="387"/>
      <c r="D209" s="387"/>
      <c r="E209" s="387"/>
      <c r="F209" s="387"/>
    </row>
    <row r="210" spans="1:6">
      <c r="A210" s="19"/>
      <c r="B210" s="25"/>
      <c r="C210" s="26"/>
      <c r="D210" s="25"/>
      <c r="E210" s="25"/>
      <c r="F210" s="25"/>
    </row>
    <row r="211" spans="1:6" ht="113.25" customHeight="1">
      <c r="A211" s="15" t="s">
        <v>11</v>
      </c>
      <c r="B211" s="16" t="s">
        <v>256</v>
      </c>
      <c r="C211" s="13"/>
      <c r="D211" s="14"/>
      <c r="E211" s="72"/>
      <c r="F211" s="72"/>
    </row>
    <row r="212" spans="1:6">
      <c r="A212" s="15"/>
      <c r="B212" s="16" t="s">
        <v>126</v>
      </c>
      <c r="C212" s="13" t="s">
        <v>257</v>
      </c>
      <c r="D212" s="14">
        <v>5.2</v>
      </c>
      <c r="E212" s="72">
        <v>0</v>
      </c>
      <c r="F212" s="72">
        <f>D212*E212</f>
        <v>0</v>
      </c>
    </row>
    <row r="213" spans="1:6">
      <c r="A213" s="15"/>
      <c r="B213" s="16"/>
      <c r="C213" s="13"/>
      <c r="D213" s="14"/>
      <c r="E213" s="72"/>
      <c r="F213" s="72"/>
    </row>
    <row r="214" spans="1:6" ht="97.5" customHeight="1">
      <c r="A214" s="15" t="s">
        <v>15</v>
      </c>
      <c r="B214" s="16" t="s">
        <v>258</v>
      </c>
      <c r="C214" s="13"/>
      <c r="D214" s="14"/>
      <c r="E214" s="72"/>
      <c r="F214" s="72"/>
    </row>
    <row r="215" spans="1:6" ht="16.5" customHeight="1">
      <c r="A215" s="28"/>
      <c r="B215" s="16" t="s">
        <v>127</v>
      </c>
      <c r="C215" s="13" t="s">
        <v>257</v>
      </c>
      <c r="D215" s="14">
        <v>4</v>
      </c>
      <c r="E215" s="72">
        <v>0</v>
      </c>
      <c r="F215" s="72">
        <f>D215*E215</f>
        <v>0</v>
      </c>
    </row>
    <row r="216" spans="1:6">
      <c r="A216" s="15"/>
      <c r="B216" s="16"/>
      <c r="C216" s="13"/>
      <c r="D216" s="14"/>
      <c r="E216" s="72"/>
      <c r="F216" s="72"/>
    </row>
    <row r="217" spans="1:6" ht="60" customHeight="1">
      <c r="A217" s="15" t="s">
        <v>14</v>
      </c>
      <c r="B217" s="16" t="s">
        <v>128</v>
      </c>
      <c r="C217" s="13"/>
      <c r="D217" s="14"/>
      <c r="E217" s="72"/>
      <c r="F217" s="72"/>
    </row>
    <row r="218" spans="1:6">
      <c r="A218" s="15"/>
      <c r="B218" s="16"/>
      <c r="C218" s="13" t="s">
        <v>257</v>
      </c>
      <c r="D218" s="14">
        <v>5.8</v>
      </c>
      <c r="E218" s="72">
        <v>0</v>
      </c>
      <c r="F218" s="72">
        <f t="shared" ref="F218" si="14">D218*E218</f>
        <v>0</v>
      </c>
    </row>
    <row r="219" spans="1:6">
      <c r="A219" s="28"/>
      <c r="B219" s="16"/>
      <c r="C219" s="13"/>
      <c r="D219" s="14"/>
      <c r="E219" s="72"/>
      <c r="F219" s="72"/>
    </row>
    <row r="220" spans="1:6" ht="45.75" customHeight="1">
      <c r="A220" s="15" t="s">
        <v>13</v>
      </c>
      <c r="B220" s="16" t="s">
        <v>169</v>
      </c>
      <c r="C220" s="13"/>
      <c r="D220" s="14"/>
      <c r="E220" s="72"/>
      <c r="F220" s="72"/>
    </row>
    <row r="221" spans="1:6">
      <c r="A221" s="28"/>
      <c r="B221" s="16"/>
      <c r="C221" s="13" t="s">
        <v>32</v>
      </c>
      <c r="D221" s="14">
        <v>12.5</v>
      </c>
      <c r="E221" s="72">
        <v>0</v>
      </c>
      <c r="F221" s="72">
        <f t="shared" ref="F221" si="15">D221*E221</f>
        <v>0</v>
      </c>
    </row>
    <row r="222" spans="1:6">
      <c r="A222" s="28"/>
      <c r="B222" s="16"/>
      <c r="C222" s="13"/>
      <c r="D222" s="14"/>
      <c r="E222" s="10"/>
      <c r="F222" s="10"/>
    </row>
    <row r="223" spans="1:6" ht="84.75" customHeight="1">
      <c r="A223" s="15" t="s">
        <v>12</v>
      </c>
      <c r="B223" s="16" t="s">
        <v>129</v>
      </c>
      <c r="C223" s="13"/>
      <c r="D223" s="14"/>
      <c r="E223" s="72"/>
      <c r="F223" s="72"/>
    </row>
    <row r="224" spans="1:6">
      <c r="A224" s="28"/>
      <c r="B224" s="16"/>
      <c r="C224" s="13" t="s">
        <v>7</v>
      </c>
      <c r="D224" s="14">
        <v>1</v>
      </c>
      <c r="E224" s="72">
        <v>0</v>
      </c>
      <c r="F224" s="72">
        <f t="shared" ref="F224" si="16">D224*E224</f>
        <v>0</v>
      </c>
    </row>
    <row r="225" spans="1:6">
      <c r="A225" s="28"/>
      <c r="B225" s="16"/>
      <c r="C225" s="13"/>
      <c r="D225" s="14"/>
      <c r="E225" s="72"/>
      <c r="F225" s="72"/>
    </row>
    <row r="226" spans="1:6" ht="114.75">
      <c r="A226" s="15" t="s">
        <v>22</v>
      </c>
      <c r="B226" s="16" t="s">
        <v>136</v>
      </c>
      <c r="C226" s="13"/>
      <c r="D226" s="14"/>
      <c r="E226" s="72"/>
      <c r="F226" s="72"/>
    </row>
    <row r="227" spans="1:6">
      <c r="A227" s="28"/>
      <c r="B227" s="16" t="s">
        <v>127</v>
      </c>
      <c r="C227" s="13" t="s">
        <v>257</v>
      </c>
      <c r="D227" s="14">
        <v>25</v>
      </c>
      <c r="E227" s="72">
        <v>0</v>
      </c>
      <c r="F227" s="72">
        <f>D227*E227</f>
        <v>0</v>
      </c>
    </row>
    <row r="228" spans="1:6">
      <c r="A228" s="61"/>
      <c r="B228" s="56"/>
      <c r="C228" s="51"/>
      <c r="D228" s="52"/>
      <c r="E228" s="7"/>
      <c r="F228" s="7"/>
    </row>
    <row r="229" spans="1:6">
      <c r="A229" s="39"/>
      <c r="B229" s="106" t="s">
        <v>41</v>
      </c>
      <c r="C229" s="40"/>
      <c r="D229" s="41"/>
      <c r="E229" s="107"/>
      <c r="F229" s="107">
        <f>SUM(F210:F228)</f>
        <v>0</v>
      </c>
    </row>
    <row r="230" spans="1:6">
      <c r="A230" s="19"/>
      <c r="B230" s="25"/>
      <c r="C230" s="26"/>
      <c r="D230" s="25"/>
    </row>
    <row r="231" spans="1:6">
      <c r="A231" s="104" t="s">
        <v>132</v>
      </c>
      <c r="B231" s="37"/>
      <c r="C231" s="38"/>
      <c r="D231" s="37"/>
      <c r="E231" s="37"/>
      <c r="F231" s="37"/>
    </row>
    <row r="232" spans="1:6">
      <c r="A232" s="19"/>
      <c r="B232" s="25"/>
      <c r="C232" s="26"/>
      <c r="D232" s="25"/>
      <c r="E232" s="25"/>
      <c r="F232" s="25"/>
    </row>
    <row r="233" spans="1:6" ht="47.25" customHeight="1">
      <c r="A233" s="387" t="s">
        <v>133</v>
      </c>
      <c r="B233" s="387"/>
      <c r="C233" s="387"/>
      <c r="D233" s="387"/>
      <c r="E233" s="387"/>
      <c r="F233" s="387"/>
    </row>
    <row r="234" spans="1:6">
      <c r="A234" s="19"/>
      <c r="B234" s="25"/>
      <c r="C234" s="26"/>
      <c r="D234" s="25"/>
      <c r="E234" s="25"/>
      <c r="F234" s="25"/>
    </row>
    <row r="235" spans="1:6" ht="72" customHeight="1">
      <c r="A235" s="19" t="s">
        <v>11</v>
      </c>
      <c r="B235" s="16" t="s">
        <v>142</v>
      </c>
      <c r="C235" s="26"/>
      <c r="D235" s="25"/>
      <c r="E235" s="25"/>
      <c r="F235" s="25"/>
    </row>
    <row r="236" spans="1:6">
      <c r="A236" s="19"/>
      <c r="B236" s="25"/>
      <c r="C236" s="13" t="s">
        <v>7</v>
      </c>
      <c r="D236" s="14">
        <v>1</v>
      </c>
      <c r="E236" s="72">
        <v>0</v>
      </c>
      <c r="F236" s="72">
        <f>D236*E236</f>
        <v>0</v>
      </c>
    </row>
    <row r="237" spans="1:6">
      <c r="A237" s="19"/>
      <c r="B237" s="25"/>
      <c r="C237" s="26"/>
      <c r="D237" s="25"/>
    </row>
    <row r="238" spans="1:6" ht="73.5" customHeight="1">
      <c r="A238" s="19" t="s">
        <v>15</v>
      </c>
      <c r="B238" s="16" t="s">
        <v>141</v>
      </c>
      <c r="C238" s="26"/>
      <c r="D238" s="25"/>
      <c r="E238" s="25"/>
      <c r="F238" s="25"/>
    </row>
    <row r="239" spans="1:6">
      <c r="A239" s="19"/>
      <c r="B239" s="25"/>
      <c r="C239" s="13" t="s">
        <v>7</v>
      </c>
      <c r="D239" s="14">
        <v>1</v>
      </c>
      <c r="E239" s="72">
        <v>0</v>
      </c>
      <c r="F239" s="72">
        <f>D239*E239</f>
        <v>0</v>
      </c>
    </row>
    <row r="240" spans="1:6">
      <c r="A240" s="19"/>
      <c r="B240" s="25"/>
      <c r="C240" s="26"/>
      <c r="D240" s="25"/>
      <c r="E240" s="25"/>
      <c r="F240" s="25"/>
    </row>
    <row r="241" spans="1:6" ht="123.75" customHeight="1">
      <c r="A241" s="15" t="s">
        <v>14</v>
      </c>
      <c r="B241" s="16" t="s">
        <v>170</v>
      </c>
      <c r="C241" s="13"/>
      <c r="D241" s="14"/>
      <c r="E241" s="72"/>
      <c r="F241" s="72"/>
    </row>
    <row r="242" spans="1:6">
      <c r="A242" s="28"/>
      <c r="B242" s="16" t="s">
        <v>143</v>
      </c>
      <c r="C242" s="13" t="s">
        <v>7</v>
      </c>
      <c r="D242" s="14">
        <v>1</v>
      </c>
      <c r="E242" s="72">
        <v>0</v>
      </c>
      <c r="F242" s="72">
        <f>D242*E242</f>
        <v>0</v>
      </c>
    </row>
    <row r="243" spans="1:6">
      <c r="A243" s="19"/>
      <c r="B243" s="25"/>
      <c r="C243" s="26"/>
      <c r="D243" s="25"/>
      <c r="E243" s="25"/>
      <c r="F243" s="25"/>
    </row>
    <row r="244" spans="1:6" ht="115.5" customHeight="1">
      <c r="A244" s="15" t="s">
        <v>13</v>
      </c>
      <c r="B244" s="16" t="s">
        <v>144</v>
      </c>
      <c r="C244" s="13"/>
      <c r="D244" s="14"/>
      <c r="E244" s="72"/>
      <c r="F244" s="72"/>
    </row>
    <row r="245" spans="1:6">
      <c r="A245" s="28"/>
      <c r="B245" s="16" t="s">
        <v>145</v>
      </c>
      <c r="C245" s="13" t="s">
        <v>7</v>
      </c>
      <c r="D245" s="14">
        <v>1</v>
      </c>
      <c r="E245" s="72">
        <v>0</v>
      </c>
      <c r="F245" s="72">
        <f>D245*E245</f>
        <v>0</v>
      </c>
    </row>
    <row r="246" spans="1:6">
      <c r="A246" s="19"/>
      <c r="B246" s="25"/>
      <c r="C246" s="26"/>
      <c r="D246" s="25"/>
      <c r="E246" s="25"/>
      <c r="F246" s="25"/>
    </row>
    <row r="247" spans="1:6">
      <c r="A247" s="39"/>
      <c r="B247" s="106" t="s">
        <v>150</v>
      </c>
      <c r="C247" s="40"/>
      <c r="D247" s="41"/>
      <c r="E247" s="107"/>
      <c r="F247" s="107">
        <f>SUM(F236:F246)</f>
        <v>0</v>
      </c>
    </row>
    <row r="248" spans="1:6">
      <c r="A248" s="19"/>
      <c r="B248" s="25"/>
      <c r="C248" s="26"/>
      <c r="D248" s="25"/>
    </row>
    <row r="249" spans="1:6">
      <c r="A249" s="104" t="s">
        <v>151</v>
      </c>
      <c r="B249" s="37"/>
      <c r="C249" s="38"/>
      <c r="D249" s="37"/>
      <c r="E249" s="37"/>
      <c r="F249" s="37"/>
    </row>
    <row r="250" spans="1:6">
      <c r="A250" s="19"/>
      <c r="B250" s="25"/>
      <c r="C250" s="26"/>
      <c r="D250" s="25"/>
      <c r="E250" s="25"/>
      <c r="F250" s="25"/>
    </row>
    <row r="251" spans="1:6" ht="93" customHeight="1">
      <c r="A251" s="19" t="s">
        <v>11</v>
      </c>
      <c r="B251" s="16" t="s">
        <v>259</v>
      </c>
      <c r="C251" s="26"/>
      <c r="D251" s="25"/>
      <c r="E251" s="25"/>
      <c r="F251" s="25"/>
    </row>
    <row r="252" spans="1:6">
      <c r="A252" s="19"/>
      <c r="B252" s="25"/>
      <c r="C252" s="13" t="s">
        <v>10</v>
      </c>
      <c r="D252" s="14">
        <v>250</v>
      </c>
      <c r="E252" s="72">
        <v>0</v>
      </c>
      <c r="F252" s="72">
        <f>D252*E252</f>
        <v>0</v>
      </c>
    </row>
    <row r="253" spans="1:6">
      <c r="A253" s="19"/>
      <c r="B253" s="25"/>
      <c r="C253" s="26"/>
      <c r="D253" s="25"/>
      <c r="E253" s="25"/>
      <c r="F253" s="25"/>
    </row>
    <row r="254" spans="1:6" ht="114.75">
      <c r="A254" s="19" t="s">
        <v>15</v>
      </c>
      <c r="B254" s="16" t="s">
        <v>171</v>
      </c>
      <c r="C254" s="13"/>
      <c r="D254" s="18"/>
      <c r="E254" s="18"/>
      <c r="F254" s="18"/>
    </row>
    <row r="255" spans="1:6">
      <c r="A255" s="19"/>
      <c r="B255" s="18"/>
      <c r="C255" s="13" t="s">
        <v>10</v>
      </c>
      <c r="D255" s="14">
        <v>360</v>
      </c>
      <c r="E255" s="72">
        <v>0</v>
      </c>
      <c r="F255" s="72">
        <f>D255*E255</f>
        <v>0</v>
      </c>
    </row>
    <row r="256" spans="1:6">
      <c r="A256" s="19"/>
      <c r="B256" s="25"/>
      <c r="C256" s="26"/>
      <c r="D256" s="25"/>
      <c r="E256" s="25"/>
      <c r="F256" s="25"/>
    </row>
    <row r="257" spans="1:6">
      <c r="A257" s="39"/>
      <c r="B257" s="106" t="s">
        <v>152</v>
      </c>
      <c r="C257" s="40"/>
      <c r="D257" s="41"/>
      <c r="E257" s="107"/>
      <c r="F257" s="107">
        <f>SUM(F251:F256)</f>
        <v>0</v>
      </c>
    </row>
    <row r="258" spans="1:6">
      <c r="A258" s="28"/>
      <c r="B258" s="42"/>
      <c r="C258" s="13"/>
      <c r="D258" s="14"/>
      <c r="E258" s="10"/>
      <c r="F258" s="10"/>
    </row>
    <row r="259" spans="1:6">
      <c r="A259" s="80" t="s">
        <v>153</v>
      </c>
      <c r="B259" s="108"/>
      <c r="C259" s="38"/>
      <c r="D259" s="37"/>
      <c r="E259" s="37"/>
      <c r="F259" s="37"/>
    </row>
    <row r="260" spans="1:6">
      <c r="A260" s="43"/>
      <c r="B260" s="25"/>
      <c r="C260" s="26"/>
      <c r="D260" s="25"/>
      <c r="E260" s="25"/>
      <c r="F260" s="25"/>
    </row>
    <row r="261" spans="1:6" ht="61.5" customHeight="1">
      <c r="A261" s="19" t="s">
        <v>11</v>
      </c>
      <c r="B261" s="16" t="s">
        <v>271</v>
      </c>
      <c r="C261" s="13"/>
      <c r="D261" s="18"/>
      <c r="E261" s="18"/>
      <c r="F261" s="18"/>
    </row>
    <row r="262" spans="1:6">
      <c r="A262" s="19"/>
      <c r="B262" s="18"/>
      <c r="C262" s="13" t="s">
        <v>246</v>
      </c>
      <c r="D262" s="14">
        <v>75</v>
      </c>
      <c r="E262" s="72">
        <v>0</v>
      </c>
      <c r="F262" s="72">
        <f>D262*E262</f>
        <v>0</v>
      </c>
    </row>
    <row r="263" spans="1:6">
      <c r="A263" s="19"/>
      <c r="B263" s="25"/>
      <c r="C263" s="26"/>
      <c r="D263" s="25"/>
      <c r="E263" s="25"/>
      <c r="F263" s="25"/>
    </row>
    <row r="264" spans="1:6" ht="88.5" customHeight="1">
      <c r="A264" s="19" t="s">
        <v>15</v>
      </c>
      <c r="B264" s="16" t="s">
        <v>172</v>
      </c>
      <c r="C264" s="109"/>
      <c r="D264" s="44"/>
      <c r="E264" s="44"/>
      <c r="F264" s="44"/>
    </row>
    <row r="265" spans="1:6">
      <c r="A265" s="19"/>
      <c r="B265" s="44"/>
      <c r="C265" s="17" t="s">
        <v>10</v>
      </c>
      <c r="D265" s="20">
        <v>170</v>
      </c>
      <c r="E265" s="77">
        <v>0</v>
      </c>
      <c r="F265" s="77">
        <f>D265*E265</f>
        <v>0</v>
      </c>
    </row>
    <row r="266" spans="1:6">
      <c r="A266" s="19"/>
      <c r="B266" s="44"/>
      <c r="C266" s="17"/>
      <c r="D266" s="20"/>
      <c r="E266" s="45"/>
      <c r="F266" s="45"/>
    </row>
    <row r="267" spans="1:6" ht="38.25">
      <c r="A267" s="19" t="s">
        <v>14</v>
      </c>
      <c r="B267" s="16" t="s">
        <v>173</v>
      </c>
      <c r="C267" s="17"/>
      <c r="D267" s="20"/>
      <c r="E267" s="77"/>
      <c r="F267" s="77"/>
    </row>
    <row r="268" spans="1:6">
      <c r="A268" s="43"/>
      <c r="B268" s="44"/>
      <c r="C268" s="17" t="s">
        <v>10</v>
      </c>
      <c r="D268" s="20">
        <v>51</v>
      </c>
      <c r="E268" s="77">
        <v>0</v>
      </c>
      <c r="F268" s="77">
        <f>D268*E268</f>
        <v>0</v>
      </c>
    </row>
    <row r="269" spans="1:6">
      <c r="A269" s="43"/>
      <c r="B269" s="44"/>
      <c r="C269" s="17"/>
      <c r="D269" s="20"/>
      <c r="E269" s="45"/>
      <c r="F269" s="45"/>
    </row>
    <row r="270" spans="1:6" ht="72" customHeight="1">
      <c r="A270" s="19" t="s">
        <v>13</v>
      </c>
      <c r="B270" s="16" t="s">
        <v>174</v>
      </c>
      <c r="C270" s="17"/>
      <c r="D270" s="20"/>
      <c r="E270" s="77"/>
      <c r="F270" s="77"/>
    </row>
    <row r="271" spans="1:6">
      <c r="A271" s="43"/>
      <c r="B271" s="16"/>
      <c r="C271" s="17" t="s">
        <v>241</v>
      </c>
      <c r="D271" s="20">
        <v>14</v>
      </c>
      <c r="E271" s="77">
        <v>0</v>
      </c>
      <c r="F271" s="77">
        <f>D271*E271</f>
        <v>0</v>
      </c>
    </row>
    <row r="272" spans="1:6">
      <c r="A272" s="43"/>
      <c r="B272" s="16"/>
      <c r="C272" s="17"/>
      <c r="D272" s="20"/>
      <c r="E272" s="77"/>
      <c r="F272" s="77"/>
    </row>
    <row r="273" spans="1:7" ht="30.75" customHeight="1">
      <c r="A273" s="19" t="s">
        <v>12</v>
      </c>
      <c r="B273" s="16" t="s">
        <v>260</v>
      </c>
      <c r="C273" s="17"/>
      <c r="D273" s="20"/>
      <c r="E273" s="77"/>
      <c r="F273" s="77"/>
    </row>
    <row r="274" spans="1:7">
      <c r="A274" s="43"/>
      <c r="B274" s="16"/>
      <c r="C274" s="17" t="s">
        <v>10</v>
      </c>
      <c r="D274" s="20">
        <v>150</v>
      </c>
      <c r="E274" s="77">
        <v>0</v>
      </c>
      <c r="F274" s="77">
        <f>D274*E274</f>
        <v>0</v>
      </c>
    </row>
    <row r="275" spans="1:7">
      <c r="A275" s="28"/>
      <c r="B275" s="42"/>
      <c r="C275" s="13"/>
      <c r="D275" s="14"/>
      <c r="E275" s="10"/>
      <c r="F275" s="10"/>
    </row>
    <row r="276" spans="1:7">
      <c r="A276" s="39"/>
      <c r="B276" s="106" t="s">
        <v>154</v>
      </c>
      <c r="C276" s="40"/>
      <c r="D276" s="41"/>
      <c r="E276" s="107"/>
      <c r="F276" s="107">
        <f>SUM(F261:F275)</f>
        <v>0</v>
      </c>
    </row>
    <row r="277" spans="1:7">
      <c r="A277" s="28"/>
      <c r="B277" s="42"/>
      <c r="C277" s="13"/>
      <c r="D277" s="14"/>
      <c r="E277" s="10"/>
      <c r="F277" s="10"/>
    </row>
    <row r="278" spans="1:7">
      <c r="A278" s="104" t="s">
        <v>155</v>
      </c>
      <c r="B278" s="37"/>
      <c r="C278" s="38"/>
      <c r="D278" s="37"/>
      <c r="E278" s="37"/>
      <c r="F278" s="37"/>
    </row>
    <row r="279" spans="1:7">
      <c r="A279" s="43"/>
      <c r="B279" s="25"/>
      <c r="C279" s="26"/>
      <c r="D279" s="25"/>
      <c r="E279" s="25"/>
      <c r="F279" s="25"/>
    </row>
    <row r="280" spans="1:7" ht="86.25" customHeight="1">
      <c r="A280" s="19" t="s">
        <v>11</v>
      </c>
      <c r="B280" s="16" t="s">
        <v>184</v>
      </c>
      <c r="C280" s="109"/>
      <c r="D280" s="44"/>
      <c r="E280" s="44"/>
      <c r="F280" s="44"/>
    </row>
    <row r="281" spans="1:7" ht="15.75" customHeight="1">
      <c r="A281" s="19"/>
      <c r="B281" s="16"/>
      <c r="C281" s="17" t="s">
        <v>10</v>
      </c>
      <c r="D281" s="20">
        <v>50</v>
      </c>
      <c r="E281" s="77">
        <v>0</v>
      </c>
      <c r="F281" s="77">
        <f>D281*E281</f>
        <v>0</v>
      </c>
    </row>
    <row r="282" spans="1:7" ht="15.75" customHeight="1">
      <c r="A282" s="19"/>
      <c r="B282" s="16"/>
      <c r="C282" s="17"/>
      <c r="D282" s="20"/>
      <c r="E282" s="77"/>
      <c r="F282" s="77"/>
    </row>
    <row r="283" spans="1:7" ht="165.75" customHeight="1">
      <c r="A283" s="19" t="s">
        <v>15</v>
      </c>
      <c r="B283" s="16" t="s">
        <v>183</v>
      </c>
      <c r="C283" s="17"/>
      <c r="D283" s="17"/>
      <c r="E283" s="20"/>
      <c r="F283" s="77"/>
      <c r="G283" s="60"/>
    </row>
    <row r="284" spans="1:7" ht="16.5" customHeight="1">
      <c r="A284" s="19"/>
      <c r="B284" s="16"/>
      <c r="C284" s="17" t="s">
        <v>88</v>
      </c>
      <c r="D284" s="20">
        <v>24</v>
      </c>
      <c r="E284" s="77">
        <v>0</v>
      </c>
      <c r="F284" s="77">
        <f>D284*E284</f>
        <v>0</v>
      </c>
      <c r="G284" s="60"/>
    </row>
    <row r="285" spans="1:7" ht="16.5" customHeight="1">
      <c r="A285" s="63"/>
      <c r="B285" s="56"/>
      <c r="C285" s="57"/>
      <c r="D285" s="59"/>
      <c r="E285" s="60"/>
      <c r="F285" s="60"/>
      <c r="G285" s="60"/>
    </row>
    <row r="286" spans="1:7" ht="140.25" customHeight="1">
      <c r="A286" s="19" t="s">
        <v>14</v>
      </c>
      <c r="B286" s="16" t="s">
        <v>185</v>
      </c>
      <c r="C286" s="17"/>
      <c r="D286" s="20"/>
      <c r="E286" s="77"/>
      <c r="F286" s="77"/>
      <c r="G286" s="60"/>
    </row>
    <row r="287" spans="1:7" ht="15" customHeight="1">
      <c r="A287" s="19"/>
      <c r="B287" s="16"/>
      <c r="C287" s="17" t="s">
        <v>10</v>
      </c>
      <c r="D287" s="20">
        <v>35</v>
      </c>
      <c r="E287" s="77">
        <v>0</v>
      </c>
      <c r="F287" s="77">
        <f>D287*E287</f>
        <v>0</v>
      </c>
      <c r="G287" s="60"/>
    </row>
    <row r="288" spans="1:7" ht="15" customHeight="1">
      <c r="A288" s="19"/>
      <c r="B288" s="16"/>
      <c r="C288" s="17"/>
      <c r="D288" s="20"/>
      <c r="E288" s="77"/>
      <c r="F288" s="77"/>
      <c r="G288" s="60"/>
    </row>
    <row r="289" spans="1:7" ht="73.5" customHeight="1">
      <c r="A289" s="19" t="s">
        <v>13</v>
      </c>
      <c r="B289" s="16" t="s">
        <v>186</v>
      </c>
      <c r="C289" s="17"/>
      <c r="D289" s="20"/>
      <c r="E289" s="77"/>
      <c r="F289" s="77"/>
      <c r="G289" s="60"/>
    </row>
    <row r="290" spans="1:7" ht="17.25" customHeight="1">
      <c r="A290" s="19"/>
      <c r="B290" s="16"/>
      <c r="C290" s="17" t="s">
        <v>187</v>
      </c>
      <c r="D290" s="20">
        <v>1</v>
      </c>
      <c r="E290" s="77">
        <v>0</v>
      </c>
      <c r="F290" s="77">
        <f>D290*E290</f>
        <v>0</v>
      </c>
      <c r="G290" s="60"/>
    </row>
    <row r="291" spans="1:7" ht="17.25" customHeight="1">
      <c r="A291" s="63"/>
      <c r="B291" s="56"/>
      <c r="C291" s="57"/>
      <c r="D291" s="59"/>
      <c r="E291" s="60"/>
      <c r="F291" s="60"/>
      <c r="G291" s="60"/>
    </row>
    <row r="292" spans="1:7" ht="100.5" customHeight="1">
      <c r="A292" s="19" t="s">
        <v>12</v>
      </c>
      <c r="B292" s="16" t="s">
        <v>189</v>
      </c>
      <c r="C292" s="17"/>
      <c r="D292" s="20"/>
      <c r="E292" s="77"/>
      <c r="F292" s="77"/>
      <c r="G292" s="60"/>
    </row>
    <row r="293" spans="1:7">
      <c r="A293" s="19"/>
      <c r="B293" s="16"/>
      <c r="C293" s="17" t="s">
        <v>188</v>
      </c>
      <c r="D293" s="20">
        <v>1</v>
      </c>
      <c r="E293" s="77">
        <v>0</v>
      </c>
      <c r="F293" s="77">
        <f>D293*E293</f>
        <v>0</v>
      </c>
      <c r="G293" s="60"/>
    </row>
    <row r="294" spans="1:7">
      <c r="A294" s="19"/>
      <c r="B294" s="16"/>
      <c r="C294" s="17"/>
      <c r="D294" s="20"/>
      <c r="E294" s="77"/>
      <c r="F294" s="77"/>
      <c r="G294" s="60"/>
    </row>
    <row r="295" spans="1:7" ht="90.75" customHeight="1">
      <c r="A295" s="19" t="s">
        <v>22</v>
      </c>
      <c r="B295" s="16" t="s">
        <v>190</v>
      </c>
      <c r="C295" s="17"/>
      <c r="D295" s="20"/>
      <c r="E295" s="77"/>
      <c r="F295" s="77"/>
      <c r="G295" s="60"/>
    </row>
    <row r="296" spans="1:7">
      <c r="A296" s="19"/>
      <c r="B296" s="16"/>
      <c r="C296" s="17" t="s">
        <v>10</v>
      </c>
      <c r="D296" s="20">
        <v>75</v>
      </c>
      <c r="E296" s="77">
        <v>0</v>
      </c>
      <c r="F296" s="77">
        <f>D296*E296</f>
        <v>0</v>
      </c>
      <c r="G296" s="60"/>
    </row>
    <row r="297" spans="1:7">
      <c r="A297" s="63"/>
      <c r="B297" s="56"/>
      <c r="C297" s="57"/>
      <c r="D297" s="59"/>
      <c r="E297" s="60"/>
      <c r="F297" s="60"/>
      <c r="G297" s="60"/>
    </row>
    <row r="298" spans="1:7" ht="88.5" customHeight="1">
      <c r="A298" s="19" t="s">
        <v>23</v>
      </c>
      <c r="B298" s="16" t="s">
        <v>191</v>
      </c>
      <c r="C298" s="17"/>
      <c r="D298" s="20"/>
      <c r="E298" s="77"/>
      <c r="F298" s="77"/>
      <c r="G298" s="60"/>
    </row>
    <row r="299" spans="1:7">
      <c r="A299" s="19"/>
      <c r="B299" s="16"/>
      <c r="C299" s="17" t="s">
        <v>10</v>
      </c>
      <c r="D299" s="20">
        <v>75</v>
      </c>
      <c r="E299" s="77">
        <v>0</v>
      </c>
      <c r="F299" s="77">
        <f>D299*E299</f>
        <v>0</v>
      </c>
      <c r="G299" s="60"/>
    </row>
    <row r="300" spans="1:7">
      <c r="A300" s="19"/>
      <c r="B300" s="16"/>
      <c r="C300" s="17"/>
      <c r="D300" s="20"/>
      <c r="E300" s="77"/>
      <c r="F300" s="77"/>
      <c r="G300" s="60"/>
    </row>
    <row r="301" spans="1:7" ht="163.5" customHeight="1">
      <c r="A301" s="19" t="s">
        <v>104</v>
      </c>
      <c r="B301" s="16" t="s">
        <v>236</v>
      </c>
      <c r="C301" s="17"/>
      <c r="D301" s="20"/>
      <c r="E301" s="77"/>
      <c r="F301" s="77"/>
      <c r="G301" s="60"/>
    </row>
    <row r="302" spans="1:7">
      <c r="A302" s="19"/>
      <c r="B302" s="16"/>
      <c r="C302" s="17" t="s">
        <v>10</v>
      </c>
      <c r="D302" s="20">
        <v>54</v>
      </c>
      <c r="E302" s="77">
        <v>0</v>
      </c>
      <c r="F302" s="77">
        <f>D302*E302</f>
        <v>0</v>
      </c>
      <c r="G302" s="60"/>
    </row>
    <row r="303" spans="1:7">
      <c r="A303" s="19"/>
      <c r="B303" s="16"/>
      <c r="C303" s="17"/>
      <c r="D303" s="20"/>
      <c r="E303" s="77"/>
      <c r="F303" s="77"/>
      <c r="G303" s="60"/>
    </row>
    <row r="304" spans="1:7" ht="138" customHeight="1">
      <c r="A304" s="19" t="s">
        <v>105</v>
      </c>
      <c r="B304" s="16" t="s">
        <v>261</v>
      </c>
      <c r="C304" s="17"/>
      <c r="D304" s="17"/>
      <c r="E304" s="20"/>
      <c r="F304" s="77"/>
      <c r="G304" s="60"/>
    </row>
    <row r="305" spans="1:7">
      <c r="A305" s="19"/>
      <c r="B305" s="16"/>
      <c r="C305" s="17" t="s">
        <v>88</v>
      </c>
      <c r="D305" s="20">
        <v>115</v>
      </c>
      <c r="E305" s="77">
        <v>0</v>
      </c>
      <c r="F305" s="77">
        <f>D305*E305</f>
        <v>0</v>
      </c>
      <c r="G305" s="60"/>
    </row>
    <row r="306" spans="1:7">
      <c r="A306" s="19"/>
      <c r="B306" s="16"/>
      <c r="C306" s="17"/>
      <c r="D306" s="20"/>
      <c r="E306" s="77"/>
      <c r="F306" s="77"/>
      <c r="G306" s="60"/>
    </row>
    <row r="307" spans="1:7" ht="91.5" customHeight="1">
      <c r="A307" s="19" t="s">
        <v>107</v>
      </c>
      <c r="B307" s="16" t="s">
        <v>262</v>
      </c>
      <c r="C307" s="17"/>
      <c r="D307" s="17"/>
      <c r="E307" s="20"/>
      <c r="F307" s="77"/>
      <c r="G307" s="60"/>
    </row>
    <row r="308" spans="1:7">
      <c r="A308" s="19"/>
      <c r="B308" s="16"/>
      <c r="C308" s="17" t="s">
        <v>110</v>
      </c>
      <c r="D308" s="20">
        <v>1</v>
      </c>
      <c r="E308" s="77">
        <v>0</v>
      </c>
      <c r="F308" s="77">
        <f>D308*E308</f>
        <v>0</v>
      </c>
      <c r="G308" s="60"/>
    </row>
    <row r="309" spans="1:7">
      <c r="A309" s="43"/>
      <c r="B309" s="25"/>
      <c r="C309" s="26"/>
      <c r="D309" s="25"/>
      <c r="E309" s="25"/>
      <c r="F309" s="25"/>
    </row>
    <row r="310" spans="1:7">
      <c r="A310" s="39"/>
      <c r="B310" s="106" t="s">
        <v>156</v>
      </c>
      <c r="C310" s="40"/>
      <c r="D310" s="41"/>
      <c r="E310" s="107"/>
      <c r="F310" s="107">
        <f>SUM(F280:F309)</f>
        <v>0</v>
      </c>
    </row>
    <row r="311" spans="1:7">
      <c r="A311" s="61"/>
      <c r="B311" s="68"/>
      <c r="C311" s="51"/>
      <c r="D311" s="52"/>
      <c r="E311" s="7"/>
      <c r="F311" s="7"/>
    </row>
    <row r="312" spans="1:7">
      <c r="A312" s="104" t="s">
        <v>195</v>
      </c>
      <c r="B312" s="37"/>
      <c r="C312" s="38"/>
      <c r="D312" s="37"/>
      <c r="E312" s="37"/>
      <c r="F312" s="37"/>
    </row>
    <row r="313" spans="1:7">
      <c r="A313" s="43"/>
      <c r="B313" s="25"/>
      <c r="C313" s="26"/>
      <c r="D313" s="25"/>
      <c r="E313" s="25"/>
      <c r="F313" s="25"/>
    </row>
    <row r="314" spans="1:7" ht="100.5" customHeight="1">
      <c r="A314" s="387" t="s">
        <v>234</v>
      </c>
      <c r="B314" s="387"/>
      <c r="C314" s="387"/>
      <c r="D314" s="387"/>
      <c r="E314" s="387"/>
      <c r="F314" s="387"/>
    </row>
    <row r="315" spans="1:7">
      <c r="A315" s="43"/>
      <c r="B315" s="25"/>
      <c r="C315" s="26"/>
      <c r="D315" s="25"/>
      <c r="E315" s="25"/>
      <c r="F315" s="25"/>
    </row>
    <row r="316" spans="1:7" ht="59.25" customHeight="1">
      <c r="A316" s="19" t="s">
        <v>11</v>
      </c>
      <c r="B316" s="16" t="s">
        <v>231</v>
      </c>
      <c r="C316" s="13"/>
      <c r="D316" s="18"/>
      <c r="E316" s="18"/>
      <c r="F316" s="18"/>
    </row>
    <row r="317" spans="1:7" ht="15.75" customHeight="1">
      <c r="A317" s="110"/>
      <c r="B317" s="25"/>
      <c r="C317" s="13" t="s">
        <v>110</v>
      </c>
      <c r="D317" s="14">
        <v>1</v>
      </c>
      <c r="E317" s="14">
        <v>0</v>
      </c>
      <c r="F317" s="14">
        <f>D317*E317</f>
        <v>0</v>
      </c>
    </row>
    <row r="318" spans="1:7">
      <c r="A318" s="19"/>
      <c r="B318" s="18"/>
      <c r="C318" s="13"/>
      <c r="D318" s="18"/>
      <c r="E318" s="18"/>
      <c r="F318" s="18"/>
    </row>
    <row r="319" spans="1:7" ht="59.25" customHeight="1">
      <c r="A319" s="19" t="s">
        <v>15</v>
      </c>
      <c r="B319" s="16" t="s">
        <v>196</v>
      </c>
      <c r="C319" s="13"/>
      <c r="D319" s="18"/>
      <c r="E319" s="18"/>
      <c r="F319" s="18"/>
    </row>
    <row r="320" spans="1:7">
      <c r="A320" s="19"/>
      <c r="B320" s="18" t="s">
        <v>197</v>
      </c>
      <c r="C320" s="13" t="s">
        <v>7</v>
      </c>
      <c r="D320" s="14">
        <v>4</v>
      </c>
      <c r="E320" s="14">
        <v>0</v>
      </c>
      <c r="F320" s="14">
        <f>D320*E320</f>
        <v>0</v>
      </c>
    </row>
    <row r="321" spans="1:6">
      <c r="A321" s="19"/>
      <c r="B321" s="18" t="s">
        <v>198</v>
      </c>
      <c r="C321" s="13" t="s">
        <v>7</v>
      </c>
      <c r="D321" s="14">
        <v>10</v>
      </c>
      <c r="E321" s="14">
        <v>0</v>
      </c>
      <c r="F321" s="14">
        <f t="shared" ref="F321:F325" si="17">D321*E321</f>
        <v>0</v>
      </c>
    </row>
    <row r="322" spans="1:6">
      <c r="A322" s="19"/>
      <c r="B322" s="18" t="s">
        <v>199</v>
      </c>
      <c r="C322" s="13" t="s">
        <v>7</v>
      </c>
      <c r="D322" s="14">
        <v>1</v>
      </c>
      <c r="E322" s="14">
        <v>0</v>
      </c>
      <c r="F322" s="14">
        <f t="shared" si="17"/>
        <v>0</v>
      </c>
    </row>
    <row r="323" spans="1:6">
      <c r="A323" s="19"/>
      <c r="B323" s="18" t="s">
        <v>200</v>
      </c>
      <c r="C323" s="13" t="s">
        <v>7</v>
      </c>
      <c r="D323" s="14">
        <v>1</v>
      </c>
      <c r="E323" s="14">
        <v>0</v>
      </c>
      <c r="F323" s="14">
        <f t="shared" si="17"/>
        <v>0</v>
      </c>
    </row>
    <row r="324" spans="1:6">
      <c r="A324" s="19"/>
      <c r="B324" s="18" t="s">
        <v>201</v>
      </c>
      <c r="C324" s="13" t="s">
        <v>7</v>
      </c>
      <c r="D324" s="14">
        <v>1</v>
      </c>
      <c r="E324" s="14">
        <v>0</v>
      </c>
      <c r="F324" s="14">
        <f t="shared" si="17"/>
        <v>0</v>
      </c>
    </row>
    <row r="325" spans="1:6">
      <c r="A325" s="19"/>
      <c r="B325" s="18" t="s">
        <v>202</v>
      </c>
      <c r="C325" s="13" t="s">
        <v>7</v>
      </c>
      <c r="D325" s="14">
        <v>1</v>
      </c>
      <c r="E325" s="14">
        <v>0</v>
      </c>
      <c r="F325" s="14">
        <f t="shared" si="17"/>
        <v>0</v>
      </c>
    </row>
    <row r="326" spans="1:6" ht="44.25" customHeight="1">
      <c r="A326" s="19"/>
      <c r="B326" s="16" t="s">
        <v>203</v>
      </c>
      <c r="C326" s="13"/>
      <c r="D326" s="18"/>
      <c r="E326" s="18"/>
      <c r="F326" s="18"/>
    </row>
    <row r="327" spans="1:6">
      <c r="A327" s="63"/>
      <c r="B327" s="58"/>
      <c r="C327" s="51"/>
      <c r="D327" s="58"/>
      <c r="E327" s="8"/>
      <c r="F327" s="8"/>
    </row>
    <row r="328" spans="1:6">
      <c r="A328" s="19" t="s">
        <v>14</v>
      </c>
      <c r="B328" s="111" t="s">
        <v>204</v>
      </c>
      <c r="C328" s="13"/>
      <c r="D328" s="18"/>
      <c r="E328" s="18"/>
      <c r="F328" s="18"/>
    </row>
    <row r="329" spans="1:6" ht="15" customHeight="1">
      <c r="A329" s="19"/>
      <c r="B329" s="89" t="s">
        <v>205</v>
      </c>
      <c r="C329" s="13" t="s">
        <v>7</v>
      </c>
      <c r="D329" s="14">
        <v>10</v>
      </c>
      <c r="E329" s="14">
        <v>0</v>
      </c>
      <c r="F329" s="14">
        <f>D329*E329</f>
        <v>0</v>
      </c>
    </row>
    <row r="330" spans="1:6">
      <c r="A330" s="19"/>
      <c r="B330" s="18" t="s">
        <v>206</v>
      </c>
      <c r="C330" s="13" t="s">
        <v>7</v>
      </c>
      <c r="D330" s="14">
        <v>2</v>
      </c>
      <c r="E330" s="14">
        <v>0</v>
      </c>
      <c r="F330" s="14">
        <f t="shared" ref="F330:F333" si="18">D330*E330</f>
        <v>0</v>
      </c>
    </row>
    <row r="331" spans="1:6">
      <c r="A331" s="19"/>
      <c r="B331" s="18" t="s">
        <v>207</v>
      </c>
      <c r="C331" s="13" t="s">
        <v>7</v>
      </c>
      <c r="D331" s="14">
        <v>1</v>
      </c>
      <c r="E331" s="14">
        <v>0</v>
      </c>
      <c r="F331" s="14">
        <f t="shared" si="18"/>
        <v>0</v>
      </c>
    </row>
    <row r="332" spans="1:6">
      <c r="A332" s="19"/>
      <c r="B332" s="18" t="s">
        <v>208</v>
      </c>
      <c r="C332" s="13" t="s">
        <v>7</v>
      </c>
      <c r="D332" s="14">
        <v>2</v>
      </c>
      <c r="E332" s="14">
        <v>0</v>
      </c>
      <c r="F332" s="14">
        <f t="shared" si="18"/>
        <v>0</v>
      </c>
    </row>
    <row r="333" spans="1:6">
      <c r="A333" s="19"/>
      <c r="B333" s="89" t="s">
        <v>209</v>
      </c>
      <c r="C333" s="13" t="s">
        <v>7</v>
      </c>
      <c r="D333" s="14">
        <v>1</v>
      </c>
      <c r="E333" s="14">
        <v>0</v>
      </c>
      <c r="F333" s="14">
        <f t="shared" si="18"/>
        <v>0</v>
      </c>
    </row>
    <row r="334" spans="1:6" ht="46.5" customHeight="1">
      <c r="A334" s="19"/>
      <c r="B334" s="16" t="s">
        <v>210</v>
      </c>
      <c r="C334" s="13"/>
      <c r="D334" s="18"/>
      <c r="E334" s="18"/>
      <c r="F334" s="18"/>
    </row>
    <row r="335" spans="1:6">
      <c r="A335" s="19"/>
      <c r="B335" s="18"/>
      <c r="C335" s="13"/>
      <c r="D335" s="18"/>
      <c r="E335" s="18"/>
      <c r="F335" s="18"/>
    </row>
    <row r="336" spans="1:6">
      <c r="A336" s="19" t="s">
        <v>13</v>
      </c>
      <c r="B336" s="18" t="s">
        <v>211</v>
      </c>
      <c r="C336" s="13"/>
      <c r="D336" s="18"/>
      <c r="E336" s="18"/>
      <c r="F336" s="18"/>
    </row>
    <row r="337" spans="1:6">
      <c r="A337" s="19"/>
      <c r="B337" s="18" t="s">
        <v>213</v>
      </c>
      <c r="C337" s="13" t="s">
        <v>7</v>
      </c>
      <c r="D337" s="14">
        <v>7</v>
      </c>
      <c r="E337" s="14">
        <v>0</v>
      </c>
      <c r="F337" s="14">
        <f>D337*E337</f>
        <v>0</v>
      </c>
    </row>
    <row r="338" spans="1:6">
      <c r="A338" s="19"/>
      <c r="B338" s="18" t="s">
        <v>212</v>
      </c>
      <c r="C338" s="13" t="s">
        <v>7</v>
      </c>
      <c r="D338" s="14">
        <v>2</v>
      </c>
      <c r="E338" s="14">
        <v>0</v>
      </c>
      <c r="F338" s="14">
        <f t="shared" ref="F338:F340" si="19">D338*E338</f>
        <v>0</v>
      </c>
    </row>
    <row r="339" spans="1:6">
      <c r="A339" s="19"/>
      <c r="B339" s="18" t="s">
        <v>214</v>
      </c>
      <c r="C339" s="13" t="s">
        <v>7</v>
      </c>
      <c r="D339" s="14">
        <v>4</v>
      </c>
      <c r="E339" s="14">
        <v>0</v>
      </c>
      <c r="F339" s="14">
        <f t="shared" si="19"/>
        <v>0</v>
      </c>
    </row>
    <row r="340" spans="1:6">
      <c r="A340" s="19"/>
      <c r="B340" s="18" t="s">
        <v>215</v>
      </c>
      <c r="C340" s="13" t="s">
        <v>7</v>
      </c>
      <c r="D340" s="14">
        <v>1</v>
      </c>
      <c r="E340" s="14">
        <v>0</v>
      </c>
      <c r="F340" s="14">
        <f t="shared" si="19"/>
        <v>0</v>
      </c>
    </row>
    <row r="341" spans="1:6" ht="39">
      <c r="A341" s="19"/>
      <c r="B341" s="89" t="s">
        <v>216</v>
      </c>
      <c r="C341" s="13"/>
      <c r="D341" s="14"/>
      <c r="E341" s="14"/>
      <c r="F341" s="14"/>
    </row>
    <row r="342" spans="1:6">
      <c r="A342" s="112"/>
      <c r="B342" s="18"/>
      <c r="C342" s="13"/>
      <c r="D342" s="14"/>
      <c r="E342" s="9"/>
      <c r="F342" s="9"/>
    </row>
    <row r="343" spans="1:6" ht="26.25">
      <c r="A343" s="112" t="s">
        <v>12</v>
      </c>
      <c r="B343" s="89" t="s">
        <v>217</v>
      </c>
      <c r="C343" s="13"/>
      <c r="D343" s="14"/>
      <c r="E343" s="9"/>
      <c r="F343" s="9"/>
    </row>
    <row r="344" spans="1:6">
      <c r="A344" s="112"/>
      <c r="B344" s="113" t="s">
        <v>218</v>
      </c>
      <c r="C344" s="13" t="s">
        <v>223</v>
      </c>
      <c r="D344" s="14">
        <v>300</v>
      </c>
      <c r="E344" s="14">
        <v>0</v>
      </c>
      <c r="F344" s="14">
        <f>D344*E344</f>
        <v>0</v>
      </c>
    </row>
    <row r="345" spans="1:6">
      <c r="A345" s="112"/>
      <c r="B345" s="18" t="s">
        <v>219</v>
      </c>
      <c r="C345" s="13" t="s">
        <v>223</v>
      </c>
      <c r="D345" s="14">
        <v>3</v>
      </c>
      <c r="E345" s="14">
        <v>0</v>
      </c>
      <c r="F345" s="14">
        <f t="shared" ref="F345:F347" si="20">D345*E345</f>
        <v>0</v>
      </c>
    </row>
    <row r="346" spans="1:6">
      <c r="A346" s="112"/>
      <c r="B346" s="18" t="s">
        <v>220</v>
      </c>
      <c r="C346" s="13" t="s">
        <v>223</v>
      </c>
      <c r="D346" s="14">
        <v>20</v>
      </c>
      <c r="E346" s="14">
        <v>0</v>
      </c>
      <c r="F346" s="14">
        <f t="shared" si="20"/>
        <v>0</v>
      </c>
    </row>
    <row r="347" spans="1:6">
      <c r="A347" s="112"/>
      <c r="B347" s="18" t="s">
        <v>221</v>
      </c>
      <c r="C347" s="13" t="s">
        <v>223</v>
      </c>
      <c r="D347" s="14">
        <v>100</v>
      </c>
      <c r="E347" s="14">
        <v>0</v>
      </c>
      <c r="F347" s="14">
        <f t="shared" si="20"/>
        <v>0</v>
      </c>
    </row>
    <row r="348" spans="1:6" ht="39.75" customHeight="1">
      <c r="A348" s="43"/>
      <c r="B348" s="16" t="s">
        <v>222</v>
      </c>
      <c r="C348" s="13"/>
      <c r="D348" s="18"/>
      <c r="E348" s="18"/>
      <c r="F348" s="18"/>
    </row>
    <row r="349" spans="1:6" ht="15.75" customHeight="1">
      <c r="A349" s="43"/>
      <c r="B349" s="16"/>
      <c r="C349" s="13"/>
      <c r="D349" s="18"/>
      <c r="E349" s="8"/>
      <c r="F349" s="8"/>
    </row>
    <row r="350" spans="1:6" ht="42" customHeight="1">
      <c r="A350" s="112" t="s">
        <v>22</v>
      </c>
      <c r="B350" s="114" t="s">
        <v>224</v>
      </c>
      <c r="C350" s="115"/>
      <c r="D350" s="116"/>
      <c r="E350" s="8"/>
      <c r="F350" s="8"/>
    </row>
    <row r="351" spans="1:6">
      <c r="A351" s="19"/>
      <c r="B351" s="18" t="s">
        <v>225</v>
      </c>
      <c r="C351" s="13" t="s">
        <v>223</v>
      </c>
      <c r="D351" s="14">
        <v>8</v>
      </c>
      <c r="E351" s="14">
        <v>0</v>
      </c>
      <c r="F351" s="14">
        <f>D351*E351</f>
        <v>0</v>
      </c>
    </row>
    <row r="352" spans="1:6">
      <c r="A352" s="19"/>
      <c r="B352" s="18" t="s">
        <v>226</v>
      </c>
      <c r="C352" s="13" t="s">
        <v>223</v>
      </c>
      <c r="D352" s="14">
        <v>200</v>
      </c>
      <c r="E352" s="14">
        <v>0</v>
      </c>
      <c r="F352" s="14">
        <f t="shared" ref="F352:F354" si="21">D352*E352</f>
        <v>0</v>
      </c>
    </row>
    <row r="353" spans="1:7">
      <c r="A353" s="19"/>
      <c r="B353" s="18" t="s">
        <v>227</v>
      </c>
      <c r="C353" s="13" t="s">
        <v>223</v>
      </c>
      <c r="D353" s="14">
        <v>200</v>
      </c>
      <c r="E353" s="14">
        <v>0</v>
      </c>
      <c r="F353" s="14">
        <f t="shared" si="21"/>
        <v>0</v>
      </c>
    </row>
    <row r="354" spans="1:7">
      <c r="A354" s="19"/>
      <c r="B354" s="18" t="s">
        <v>228</v>
      </c>
      <c r="C354" s="13" t="s">
        <v>223</v>
      </c>
      <c r="D354" s="14">
        <v>20</v>
      </c>
      <c r="E354" s="14">
        <v>0</v>
      </c>
      <c r="F354" s="14">
        <f t="shared" si="21"/>
        <v>0</v>
      </c>
    </row>
    <row r="355" spans="1:7">
      <c r="A355" s="19"/>
      <c r="B355" s="18"/>
      <c r="C355" s="13"/>
      <c r="D355" s="14"/>
      <c r="E355" s="14"/>
      <c r="F355" s="14"/>
    </row>
    <row r="356" spans="1:7" ht="43.5" customHeight="1">
      <c r="A356" s="19" t="s">
        <v>23</v>
      </c>
      <c r="B356" s="16" t="s">
        <v>230</v>
      </c>
      <c r="C356" s="13"/>
      <c r="D356" s="14"/>
      <c r="E356" s="14"/>
      <c r="F356" s="14"/>
    </row>
    <row r="357" spans="1:7">
      <c r="A357" s="110"/>
      <c r="B357" s="25"/>
      <c r="C357" s="13" t="s">
        <v>110</v>
      </c>
      <c r="D357" s="14">
        <v>1</v>
      </c>
      <c r="E357" s="14">
        <v>0</v>
      </c>
      <c r="F357" s="14">
        <f>D357*E357</f>
        <v>0</v>
      </c>
    </row>
    <row r="358" spans="1:7">
      <c r="A358" s="110"/>
      <c r="B358" s="110"/>
      <c r="C358" s="25"/>
      <c r="D358" s="13"/>
      <c r="E358" s="9"/>
      <c r="F358" s="9"/>
      <c r="G358" s="9"/>
    </row>
    <row r="359" spans="1:7" ht="111.75" customHeight="1">
      <c r="A359" s="19" t="s">
        <v>104</v>
      </c>
      <c r="B359" s="12" t="s">
        <v>235</v>
      </c>
      <c r="C359" s="25"/>
      <c r="D359" s="13"/>
      <c r="E359" s="9"/>
      <c r="F359" s="9"/>
      <c r="G359" s="9"/>
    </row>
    <row r="360" spans="1:7" ht="16.5" customHeight="1">
      <c r="A360" s="19"/>
      <c r="B360" s="12"/>
      <c r="C360" s="13" t="s">
        <v>223</v>
      </c>
      <c r="D360" s="14">
        <v>100</v>
      </c>
      <c r="E360" s="14">
        <v>0</v>
      </c>
      <c r="F360" s="14">
        <f t="shared" ref="F360" si="22">D360*E360</f>
        <v>0</v>
      </c>
      <c r="G360" s="9"/>
    </row>
    <row r="361" spans="1:7">
      <c r="A361" s="110"/>
      <c r="B361" s="25"/>
      <c r="C361" s="13"/>
      <c r="D361" s="14"/>
      <c r="E361" s="14"/>
      <c r="F361" s="14"/>
    </row>
    <row r="362" spans="1:7">
      <c r="A362" s="39"/>
      <c r="B362" s="106" t="s">
        <v>229</v>
      </c>
      <c r="C362" s="40"/>
      <c r="D362" s="41"/>
      <c r="E362" s="107"/>
      <c r="F362" s="107">
        <f>SUM(F316:F361)</f>
        <v>0</v>
      </c>
    </row>
    <row r="363" spans="1:7">
      <c r="A363" s="19"/>
      <c r="B363" s="19"/>
      <c r="C363" s="18"/>
      <c r="D363" s="13"/>
      <c r="E363" s="9"/>
      <c r="F363" s="10"/>
      <c r="G363" s="7"/>
    </row>
    <row r="364" spans="1:7">
      <c r="A364" s="104" t="s">
        <v>193</v>
      </c>
      <c r="B364" s="37"/>
      <c r="C364" s="38"/>
      <c r="D364" s="37"/>
      <c r="E364" s="37"/>
      <c r="F364" s="37"/>
    </row>
    <row r="365" spans="1:7">
      <c r="A365" s="19"/>
      <c r="B365" s="18"/>
      <c r="C365" s="13"/>
      <c r="D365" s="14"/>
      <c r="E365" s="72"/>
      <c r="F365" s="72"/>
    </row>
    <row r="366" spans="1:7" ht="119.25" customHeight="1">
      <c r="A366" s="21" t="s">
        <v>11</v>
      </c>
      <c r="B366" s="16" t="s">
        <v>98</v>
      </c>
      <c r="C366" s="18"/>
      <c r="D366" s="18"/>
      <c r="E366" s="18"/>
      <c r="F366" s="18"/>
    </row>
    <row r="367" spans="1:7">
      <c r="A367" s="18"/>
      <c r="B367" s="16"/>
      <c r="C367" s="83" t="s">
        <v>263</v>
      </c>
      <c r="D367" s="84">
        <v>35</v>
      </c>
      <c r="E367" s="85">
        <v>0</v>
      </c>
      <c r="F367" s="85">
        <f>D367*E367</f>
        <v>0</v>
      </c>
    </row>
    <row r="368" spans="1:7">
      <c r="A368" s="19"/>
      <c r="B368" s="25"/>
      <c r="C368" s="26"/>
      <c r="D368" s="25"/>
      <c r="E368" s="25"/>
      <c r="F368" s="25"/>
    </row>
    <row r="369" spans="1:6" ht="61.5" customHeight="1">
      <c r="A369" s="15" t="s">
        <v>15</v>
      </c>
      <c r="B369" s="16" t="s">
        <v>192</v>
      </c>
      <c r="C369" s="13"/>
      <c r="D369" s="14"/>
      <c r="E369" s="72"/>
      <c r="F369" s="72"/>
    </row>
    <row r="370" spans="1:6">
      <c r="A370" s="15"/>
      <c r="B370" s="16"/>
      <c r="C370" s="117" t="s">
        <v>88</v>
      </c>
      <c r="D370" s="118">
        <v>200</v>
      </c>
      <c r="E370" s="119">
        <v>0</v>
      </c>
      <c r="F370" s="93">
        <f>D370*E370</f>
        <v>0</v>
      </c>
    </row>
    <row r="371" spans="1:6">
      <c r="A371" s="15"/>
      <c r="B371" s="16"/>
      <c r="C371" s="117"/>
      <c r="D371" s="118"/>
      <c r="E371" s="119"/>
      <c r="F371" s="93"/>
    </row>
    <row r="372" spans="1:6" ht="69.75" customHeight="1">
      <c r="A372" s="15" t="s">
        <v>14</v>
      </c>
      <c r="B372" s="16" t="s">
        <v>178</v>
      </c>
      <c r="C372" s="117"/>
      <c r="D372" s="118"/>
      <c r="E372" s="119"/>
      <c r="F372" s="93"/>
    </row>
    <row r="373" spans="1:6">
      <c r="A373" s="15"/>
      <c r="B373" s="16"/>
      <c r="C373" s="117" t="s">
        <v>7</v>
      </c>
      <c r="D373" s="118">
        <v>1</v>
      </c>
      <c r="E373" s="119">
        <v>0</v>
      </c>
      <c r="F373" s="93">
        <f>D373*E373</f>
        <v>0</v>
      </c>
    </row>
    <row r="374" spans="1:6">
      <c r="A374" s="55"/>
      <c r="B374" s="56"/>
      <c r="C374" s="65"/>
      <c r="D374" s="66"/>
      <c r="E374" s="67"/>
      <c r="F374" s="62"/>
    </row>
    <row r="375" spans="1:6" ht="111" customHeight="1">
      <c r="A375" s="15" t="s">
        <v>13</v>
      </c>
      <c r="B375" s="16" t="s">
        <v>180</v>
      </c>
      <c r="C375" s="117"/>
      <c r="D375" s="118"/>
      <c r="E375" s="119"/>
      <c r="F375" s="93"/>
    </row>
    <row r="376" spans="1:6">
      <c r="A376" s="15"/>
      <c r="B376" s="16"/>
      <c r="C376" s="117" t="s">
        <v>110</v>
      </c>
      <c r="D376" s="118">
        <v>1</v>
      </c>
      <c r="E376" s="119">
        <v>0</v>
      </c>
      <c r="F376" s="93">
        <f>D376*E376</f>
        <v>0</v>
      </c>
    </row>
    <row r="377" spans="1:6">
      <c r="A377" s="15"/>
      <c r="B377" s="16"/>
      <c r="C377" s="117"/>
      <c r="D377" s="118"/>
      <c r="E377" s="119"/>
      <c r="F377" s="93"/>
    </row>
    <row r="378" spans="1:6" ht="46.5" customHeight="1">
      <c r="A378" s="15" t="s">
        <v>12</v>
      </c>
      <c r="B378" s="16" t="s">
        <v>264</v>
      </c>
      <c r="C378" s="117"/>
      <c r="D378" s="118"/>
      <c r="E378" s="119"/>
      <c r="F378" s="93"/>
    </row>
    <row r="379" spans="1:6">
      <c r="A379" s="15"/>
      <c r="B379" s="16"/>
      <c r="C379" s="117" t="s">
        <v>110</v>
      </c>
      <c r="D379" s="118">
        <v>1</v>
      </c>
      <c r="E379" s="119">
        <v>0</v>
      </c>
      <c r="F379" s="93">
        <f>D379*E379</f>
        <v>0</v>
      </c>
    </row>
    <row r="380" spans="1:6">
      <c r="A380" s="15"/>
      <c r="B380" s="16"/>
      <c r="C380" s="117"/>
      <c r="D380" s="118"/>
      <c r="E380" s="119"/>
      <c r="F380" s="93"/>
    </row>
    <row r="381" spans="1:6" ht="48" customHeight="1">
      <c r="A381" s="15" t="s">
        <v>22</v>
      </c>
      <c r="B381" s="16" t="s">
        <v>265</v>
      </c>
      <c r="C381" s="117"/>
      <c r="D381" s="118"/>
      <c r="E381" s="119"/>
      <c r="F381" s="93"/>
    </row>
    <row r="382" spans="1:6">
      <c r="A382" s="55"/>
      <c r="B382" s="16"/>
      <c r="C382" s="117" t="s">
        <v>110</v>
      </c>
      <c r="D382" s="118">
        <v>1</v>
      </c>
      <c r="E382" s="119">
        <v>0</v>
      </c>
      <c r="F382" s="93">
        <f>D382*E382</f>
        <v>0</v>
      </c>
    </row>
    <row r="383" spans="1:6">
      <c r="A383" s="55"/>
      <c r="B383" s="16"/>
      <c r="C383" s="117"/>
      <c r="D383" s="118"/>
      <c r="E383" s="119"/>
      <c r="F383" s="93"/>
    </row>
    <row r="384" spans="1:6" ht="128.25" customHeight="1">
      <c r="A384" s="15" t="s">
        <v>23</v>
      </c>
      <c r="B384" s="16" t="s">
        <v>266</v>
      </c>
      <c r="C384" s="117"/>
      <c r="D384" s="118"/>
      <c r="E384" s="119"/>
      <c r="F384" s="93"/>
    </row>
    <row r="385" spans="1:6">
      <c r="A385" s="55"/>
      <c r="B385" s="16"/>
      <c r="C385" s="117" t="s">
        <v>110</v>
      </c>
      <c r="D385" s="118">
        <v>1</v>
      </c>
      <c r="E385" s="119">
        <v>0</v>
      </c>
      <c r="F385" s="93">
        <f>D385*E385</f>
        <v>0</v>
      </c>
    </row>
    <row r="386" spans="1:6">
      <c r="A386" s="19"/>
      <c r="B386" s="25"/>
      <c r="C386" s="26"/>
      <c r="D386" s="25"/>
    </row>
    <row r="387" spans="1:6">
      <c r="A387" s="64"/>
      <c r="B387" s="106" t="s">
        <v>194</v>
      </c>
      <c r="C387" s="40"/>
      <c r="D387" s="41"/>
      <c r="E387" s="107"/>
      <c r="F387" s="107">
        <f>SUM(F366:F386)</f>
        <v>0</v>
      </c>
    </row>
    <row r="388" spans="1:6">
      <c r="A388" s="19"/>
      <c r="B388" s="25"/>
      <c r="C388" s="26"/>
      <c r="D388" s="25"/>
    </row>
    <row r="389" spans="1:6">
      <c r="A389" s="19"/>
      <c r="B389" s="25"/>
      <c r="C389" s="26"/>
      <c r="D389" s="25"/>
    </row>
    <row r="390" spans="1:6">
      <c r="A390" s="19"/>
      <c r="B390" s="25"/>
      <c r="C390" s="26"/>
      <c r="D390" s="25"/>
    </row>
    <row r="391" spans="1:6">
      <c r="A391" s="19"/>
      <c r="B391" s="25"/>
      <c r="C391" s="26"/>
      <c r="D391" s="25"/>
    </row>
    <row r="392" spans="1:6">
      <c r="A392" s="19"/>
      <c r="B392" s="25"/>
      <c r="C392" s="26"/>
      <c r="D392" s="25"/>
    </row>
    <row r="393" spans="1:6">
      <c r="A393" s="19"/>
      <c r="B393" s="25"/>
      <c r="C393" s="26"/>
      <c r="D393" s="25"/>
    </row>
    <row r="394" spans="1:6">
      <c r="A394" s="19"/>
      <c r="B394" s="25"/>
      <c r="C394" s="26"/>
      <c r="D394" s="25"/>
    </row>
    <row r="395" spans="1:6">
      <c r="A395" s="19"/>
      <c r="B395" s="25"/>
      <c r="C395" s="26"/>
      <c r="D395" s="25"/>
    </row>
    <row r="396" spans="1:6">
      <c r="A396" s="19"/>
      <c r="B396" s="25"/>
      <c r="C396" s="26"/>
      <c r="D396" s="25"/>
    </row>
    <row r="397" spans="1:6">
      <c r="A397" s="19"/>
      <c r="B397" s="25"/>
      <c r="C397" s="26"/>
      <c r="D397" s="25"/>
    </row>
    <row r="398" spans="1:6">
      <c r="A398" s="19"/>
      <c r="B398" s="25"/>
      <c r="C398" s="26"/>
      <c r="D398" s="25"/>
    </row>
    <row r="399" spans="1:6">
      <c r="A399" s="19"/>
      <c r="B399" s="25"/>
      <c r="C399" s="26"/>
      <c r="D399" s="25"/>
    </row>
    <row r="400" spans="1:6">
      <c r="A400" s="19"/>
      <c r="B400" s="25"/>
      <c r="C400" s="26"/>
      <c r="D400" s="25"/>
    </row>
    <row r="401" spans="1:4">
      <c r="A401" s="19"/>
      <c r="B401" s="25"/>
      <c r="C401" s="26"/>
      <c r="D401" s="25"/>
    </row>
    <row r="402" spans="1:4">
      <c r="A402" s="19"/>
      <c r="B402" s="25"/>
      <c r="C402" s="26"/>
      <c r="D402" s="25"/>
    </row>
    <row r="403" spans="1:4">
      <c r="A403" s="19"/>
      <c r="B403" s="25"/>
      <c r="C403" s="26"/>
      <c r="D403" s="25"/>
    </row>
    <row r="404" spans="1:4">
      <c r="A404" s="19"/>
      <c r="B404" s="25"/>
      <c r="C404" s="26"/>
      <c r="D404" s="25"/>
    </row>
    <row r="405" spans="1:4">
      <c r="A405" s="19"/>
      <c r="B405" s="25"/>
      <c r="C405" s="26"/>
      <c r="D405" s="25"/>
    </row>
    <row r="406" spans="1:4">
      <c r="A406" s="19"/>
      <c r="B406" s="25"/>
      <c r="C406" s="26"/>
      <c r="D406" s="25"/>
    </row>
    <row r="407" spans="1:4">
      <c r="A407" s="19"/>
      <c r="B407" s="25"/>
      <c r="C407" s="26"/>
      <c r="D407" s="25"/>
    </row>
    <row r="408" spans="1:4">
      <c r="A408" s="19"/>
      <c r="B408" s="25"/>
      <c r="C408" s="26"/>
      <c r="D408" s="25"/>
    </row>
    <row r="409" spans="1:4">
      <c r="A409" s="19"/>
      <c r="B409" s="25"/>
      <c r="C409" s="26"/>
      <c r="D409" s="25"/>
    </row>
    <row r="410" spans="1:4">
      <c r="A410" s="19"/>
      <c r="B410" s="25"/>
      <c r="C410" s="26"/>
      <c r="D410" s="25"/>
    </row>
    <row r="411" spans="1:4">
      <c r="A411" s="19"/>
      <c r="B411" s="25"/>
      <c r="C411" s="26"/>
      <c r="D411" s="25"/>
    </row>
    <row r="412" spans="1:4">
      <c r="A412" s="19"/>
      <c r="B412" s="25"/>
      <c r="C412" s="26"/>
      <c r="D412" s="25"/>
    </row>
    <row r="413" spans="1:4">
      <c r="A413" s="19"/>
      <c r="B413" s="25"/>
      <c r="C413" s="26"/>
      <c r="D413" s="25"/>
    </row>
    <row r="414" spans="1:4">
      <c r="A414" s="19"/>
      <c r="B414" s="25"/>
      <c r="C414" s="26"/>
      <c r="D414" s="25"/>
    </row>
    <row r="415" spans="1:4">
      <c r="A415" s="19"/>
      <c r="B415" s="25"/>
      <c r="C415" s="26"/>
      <c r="D415" s="25"/>
    </row>
    <row r="416" spans="1:4">
      <c r="A416" s="19"/>
      <c r="B416" s="25"/>
      <c r="C416" s="26"/>
      <c r="D416" s="25"/>
    </row>
  </sheetData>
  <mergeCells count="17">
    <mergeCell ref="A206:F206"/>
    <mergeCell ref="A6:F6"/>
    <mergeCell ref="A55:F55"/>
    <mergeCell ref="A57:F57"/>
    <mergeCell ref="A58:F58"/>
    <mergeCell ref="A74:F74"/>
    <mergeCell ref="A76:F76"/>
    <mergeCell ref="A103:F103"/>
    <mergeCell ref="A105:F105"/>
    <mergeCell ref="A148:F148"/>
    <mergeCell ref="A166:F166"/>
    <mergeCell ref="A167:F167"/>
    <mergeCell ref="A207:F207"/>
    <mergeCell ref="A208:F208"/>
    <mergeCell ref="A209:F209"/>
    <mergeCell ref="A233:F233"/>
    <mergeCell ref="A314:F314"/>
  </mergeCells>
  <pageMargins left="0.70866141732283472" right="0.51181102362204722" top="0.9055118110236221" bottom="0.59055118110236227" header="0.19685039370078741" footer="0.19685039370078741"/>
  <pageSetup paperSize="9" orientation="portrait" useFirstPageNumber="1" r:id="rId1"/>
  <headerFooter>
    <oddHeader xml:space="preserve">&amp;L&amp;9&amp;K000000izradio:
Dinatronic d.o.o., Vrbovec&amp;C&amp;9&amp;K000000Troškovnik 
za građevinske i obrtničke radove &amp;R&amp;9&amp;K000000Investitor: BJELOVARSKO KRIŽEVAČKA
 BISKUPIJA; ŽUPA SV. PETRA APOSTOLA; 
PRESEKA 2, PRESEKA, 10346 PRESEKA 
(OIB: 86040853900)
</oddHeader>
    <oddFooter>&amp;L&amp;9Vrbovec, studeni 2022.&amp;R&amp;9&amp;P</oddFooter>
  </headerFooter>
  <rowBreaks count="31" manualBreakCount="31">
    <brk id="15" max="5" man="1"/>
    <brk id="24" max="5" man="1"/>
    <brk id="39" max="5" man="1"/>
    <brk id="53" max="5" man="1"/>
    <brk id="61" max="5" man="1"/>
    <brk id="72" max="5" man="1"/>
    <brk id="85" max="5" man="1"/>
    <brk id="92" max="5" man="1"/>
    <brk id="101" max="5" man="1"/>
    <brk id="111" max="5" man="1"/>
    <brk id="114" max="5" man="1"/>
    <brk id="123" max="5" man="1"/>
    <brk id="144" max="5" man="1"/>
    <brk id="153" max="5" man="1"/>
    <brk id="162" max="5" man="1"/>
    <brk id="170" max="5" man="1"/>
    <brk id="185" max="5" man="1"/>
    <brk id="202" max="5" man="1"/>
    <brk id="209" max="5" man="1"/>
    <brk id="218" max="5" man="1"/>
    <brk id="229" max="5" man="1"/>
    <brk id="247" max="5" man="1"/>
    <brk id="257" max="5" man="1"/>
    <brk id="276" max="5" man="1"/>
    <brk id="290" max="5" man="1"/>
    <brk id="302" max="5" man="1"/>
    <brk id="310" max="5" man="1"/>
    <brk id="334" max="5" man="1"/>
    <brk id="362" max="5" man="1"/>
    <brk id="373" max="5" man="1"/>
    <brk id="38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F5286-8BF4-4C0B-9D05-D88F7FFA7DC0}">
  <dimension ref="A1:D46"/>
  <sheetViews>
    <sheetView view="pageBreakPreview" zoomScale="140" zoomScaleNormal="100" zoomScaleSheetLayoutView="140" workbookViewId="0">
      <selection activeCell="F17" sqref="F17"/>
    </sheetView>
  </sheetViews>
  <sheetFormatPr defaultColWidth="9.140625" defaultRowHeight="15"/>
  <cols>
    <col min="1" max="1" width="12.5703125" style="3" customWidth="1"/>
    <col min="2" max="2" width="56.140625" customWidth="1"/>
    <col min="3" max="3" width="7.42578125" style="2" customWidth="1"/>
    <col min="4" max="4" width="13.5703125" customWidth="1"/>
  </cols>
  <sheetData>
    <row r="1" spans="1:4">
      <c r="A1" s="69" t="s">
        <v>627</v>
      </c>
      <c r="B1" s="69"/>
      <c r="C1" s="69"/>
      <c r="D1" s="69"/>
    </row>
    <row r="2" spans="1:4">
      <c r="A2" s="19"/>
      <c r="B2" s="120"/>
      <c r="C2" s="13"/>
      <c r="D2" s="18"/>
    </row>
    <row r="3" spans="1:4" s="1" customFormat="1" ht="25.5" customHeight="1">
      <c r="A3" s="121" t="s">
        <v>0</v>
      </c>
      <c r="B3" s="122" t="s">
        <v>43</v>
      </c>
      <c r="C3" s="123"/>
      <c r="D3" s="124" t="s">
        <v>628</v>
      </c>
    </row>
    <row r="4" spans="1:4">
      <c r="A4" s="125"/>
      <c r="B4" s="126"/>
      <c r="C4" s="127"/>
      <c r="D4" s="127"/>
    </row>
    <row r="5" spans="1:4" ht="14.25" customHeight="1">
      <c r="A5" s="128" t="s">
        <v>44</v>
      </c>
      <c r="B5" s="42" t="s">
        <v>64</v>
      </c>
      <c r="C5" s="13"/>
      <c r="D5" s="72">
        <f>Troskovnik_gradj_obrt_Mapa1!F53</f>
        <v>0</v>
      </c>
    </row>
    <row r="6" spans="1:4" ht="15" customHeight="1">
      <c r="A6" s="128" t="s">
        <v>45</v>
      </c>
      <c r="B6" s="42" t="s">
        <v>63</v>
      </c>
      <c r="C6" s="13"/>
      <c r="D6" s="72">
        <f>Troskovnik_gradj_obrt_Mapa1!F72</f>
        <v>0</v>
      </c>
    </row>
    <row r="7" spans="1:4">
      <c r="A7" s="128" t="s">
        <v>46</v>
      </c>
      <c r="B7" s="129" t="s">
        <v>62</v>
      </c>
      <c r="C7" s="13"/>
      <c r="D7" s="72">
        <f>Troskovnik_gradj_obrt_Mapa1!F101</f>
        <v>0</v>
      </c>
    </row>
    <row r="8" spans="1:4">
      <c r="A8" s="128" t="s">
        <v>47</v>
      </c>
      <c r="B8" s="129" t="s">
        <v>61</v>
      </c>
      <c r="C8" s="13"/>
      <c r="D8" s="72">
        <f>Troskovnik_gradj_obrt_Mapa1!F144</f>
        <v>0</v>
      </c>
    </row>
    <row r="9" spans="1:4">
      <c r="A9" s="128" t="s">
        <v>48</v>
      </c>
      <c r="B9" s="129" t="s">
        <v>60</v>
      </c>
      <c r="C9" s="13"/>
      <c r="D9" s="72">
        <f>Troskovnik_gradj_obrt_Mapa1!F162</f>
        <v>0</v>
      </c>
    </row>
    <row r="10" spans="1:4">
      <c r="A10" s="128" t="s">
        <v>49</v>
      </c>
      <c r="B10" s="129" t="s">
        <v>58</v>
      </c>
      <c r="C10" s="13"/>
      <c r="D10" s="72">
        <f>Troskovnik_gradj_obrt_Mapa1!F202</f>
        <v>0</v>
      </c>
    </row>
    <row r="11" spans="1:4">
      <c r="A11" s="128" t="s">
        <v>50</v>
      </c>
      <c r="B11" s="129" t="s">
        <v>59</v>
      </c>
      <c r="C11" s="13"/>
      <c r="D11" s="72">
        <f>Troskovnik_gradj_obrt_Mapa1!F229</f>
        <v>0</v>
      </c>
    </row>
    <row r="12" spans="1:4">
      <c r="A12" s="128" t="s">
        <v>51</v>
      </c>
      <c r="B12" s="129" t="s">
        <v>57</v>
      </c>
      <c r="C12" s="13"/>
      <c r="D12" s="72">
        <f>Troskovnik_gradj_obrt_Mapa1!F247</f>
        <v>0</v>
      </c>
    </row>
    <row r="13" spans="1:4">
      <c r="A13" s="128" t="s">
        <v>52</v>
      </c>
      <c r="B13" s="129" t="s">
        <v>87</v>
      </c>
      <c r="C13" s="13"/>
      <c r="D13" s="72">
        <f>Troskovnik_gradj_obrt_Mapa1!F257</f>
        <v>0</v>
      </c>
    </row>
    <row r="14" spans="1:4">
      <c r="A14" s="128" t="s">
        <v>53</v>
      </c>
      <c r="B14" s="129" t="s">
        <v>176</v>
      </c>
      <c r="C14" s="13"/>
      <c r="D14" s="72">
        <f>Troskovnik_gradj_obrt_Mapa1!F276</f>
        <v>0</v>
      </c>
    </row>
    <row r="15" spans="1:4">
      <c r="A15" s="128" t="s">
        <v>54</v>
      </c>
      <c r="B15" s="129" t="s">
        <v>177</v>
      </c>
      <c r="C15" s="13"/>
      <c r="D15" s="72">
        <f>Troskovnik_gradj_obrt_Mapa1!F310</f>
        <v>0</v>
      </c>
    </row>
    <row r="16" spans="1:4">
      <c r="A16" s="128" t="s">
        <v>55</v>
      </c>
      <c r="B16" s="129" t="s">
        <v>233</v>
      </c>
      <c r="C16" s="13"/>
      <c r="D16" s="72">
        <f>Troskovnik_gradj_obrt_Mapa1!F362</f>
        <v>0</v>
      </c>
    </row>
    <row r="17" spans="1:4">
      <c r="A17" s="128" t="s">
        <v>232</v>
      </c>
      <c r="B17" s="129" t="s">
        <v>56</v>
      </c>
      <c r="C17" s="13"/>
      <c r="D17" s="72">
        <f>Troskovnik_gradj_obrt_Mapa1!F387</f>
        <v>0</v>
      </c>
    </row>
    <row r="18" spans="1:4">
      <c r="A18" s="15"/>
      <c r="B18" s="18"/>
      <c r="C18" s="13"/>
      <c r="D18" s="18"/>
    </row>
    <row r="19" spans="1:4">
      <c r="A19" s="15"/>
      <c r="B19" s="386" t="s">
        <v>84</v>
      </c>
      <c r="C19" s="386"/>
      <c r="D19" s="72">
        <f>SUM(D5:D17)</f>
        <v>0</v>
      </c>
    </row>
    <row r="20" spans="1:4">
      <c r="A20" s="19"/>
      <c r="B20" s="386" t="s">
        <v>85</v>
      </c>
      <c r="C20" s="386"/>
      <c r="D20" s="130">
        <f>D19*0.25</f>
        <v>0</v>
      </c>
    </row>
    <row r="21" spans="1:4">
      <c r="A21" s="19"/>
      <c r="B21" s="386" t="s">
        <v>86</v>
      </c>
      <c r="C21" s="386"/>
      <c r="D21" s="72">
        <f>SUM(D19:D20)</f>
        <v>0</v>
      </c>
    </row>
    <row r="22" spans="1:4">
      <c r="B22" s="5"/>
      <c r="C22" s="4"/>
      <c r="D22" s="5"/>
    </row>
    <row r="23" spans="1:4">
      <c r="B23" s="5"/>
      <c r="C23" s="4"/>
      <c r="D23" s="5"/>
    </row>
    <row r="24" spans="1:4">
      <c r="B24" s="5"/>
      <c r="C24" s="4"/>
      <c r="D24" s="5"/>
    </row>
    <row r="25" spans="1:4">
      <c r="B25" s="5"/>
      <c r="C25" s="4"/>
      <c r="D25" s="5"/>
    </row>
    <row r="26" spans="1:4">
      <c r="B26" s="5"/>
      <c r="C26" s="4"/>
      <c r="D26" s="5"/>
    </row>
    <row r="46" spans="3:3">
      <c r="C46" s="2" t="s">
        <v>272</v>
      </c>
    </row>
  </sheetData>
  <mergeCells count="3">
    <mergeCell ref="B19:C19"/>
    <mergeCell ref="B20:C20"/>
    <mergeCell ref="B21:C21"/>
  </mergeCells>
  <pageMargins left="0.70866141732283472" right="0.51181102362204722" top="0.98425196850393704" bottom="0.59055118110236227" header="0.19685039370078741" footer="0.19685039370078741"/>
  <pageSetup paperSize="9" orientation="portrait" r:id="rId1"/>
  <headerFooter>
    <oddHeader>&amp;L&amp;9izradio:
Dinatronic d.o.o., Vrbovec&amp;C&amp;9Troškovnik 
za građevinske i obrtničke radove &amp;R&amp;9Investitor: BJELOVARSKO KRIŽEVAČKA
 BISKUPIJA; ŽUPA SV. PETRA APOSTOLA; 
PRESEKA 2, PRESEKA, 10346 PRESEKA 
(OIB: 86040853900)</oddHeader>
    <oddFooter>&amp;L&amp;9Vrbovec, listopad 2022.&amp;R&amp;9&amp;P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5671-4BF8-401A-8708-628102C2A2CA}">
  <dimension ref="A4:H189"/>
  <sheetViews>
    <sheetView view="pageBreakPreview" topLeftCell="A44" zoomScale="85" zoomScaleNormal="85" zoomScaleSheetLayoutView="85" zoomScalePageLayoutView="70" workbookViewId="0">
      <selection activeCell="D40" sqref="D40"/>
    </sheetView>
  </sheetViews>
  <sheetFormatPr defaultRowHeight="14.25"/>
  <cols>
    <col min="1" max="1" width="5.140625" style="144" customWidth="1"/>
    <col min="2" max="2" width="50" style="144" customWidth="1"/>
    <col min="3" max="3" width="6.85546875" style="144" customWidth="1"/>
    <col min="4" max="4" width="7.140625" style="134" customWidth="1"/>
    <col min="5" max="5" width="9.42578125" style="141" customWidth="1"/>
    <col min="6" max="6" width="11" style="141" customWidth="1"/>
    <col min="7" max="7" width="11.28515625" style="134" bestFit="1" customWidth="1"/>
    <col min="8" max="8" width="11.42578125" style="144" customWidth="1"/>
    <col min="9" max="16384" width="9.140625" style="144"/>
  </cols>
  <sheetData>
    <row r="4" spans="2:6">
      <c r="B4" s="131" t="s">
        <v>273</v>
      </c>
      <c r="C4" s="132" t="s">
        <v>274</v>
      </c>
      <c r="D4" s="132"/>
      <c r="E4" s="132"/>
      <c r="F4" s="133"/>
    </row>
    <row r="5" spans="2:6">
      <c r="B5" s="135"/>
      <c r="C5" s="136" t="s">
        <v>275</v>
      </c>
      <c r="D5" s="136"/>
      <c r="E5" s="136"/>
      <c r="F5" s="133"/>
    </row>
    <row r="6" spans="2:6">
      <c r="B6" s="135"/>
      <c r="C6" s="136" t="s">
        <v>276</v>
      </c>
      <c r="D6" s="136"/>
      <c r="E6" s="136"/>
      <c r="F6" s="133"/>
    </row>
    <row r="7" spans="2:6">
      <c r="B7" s="135"/>
      <c r="C7" s="136"/>
      <c r="D7" s="136"/>
      <c r="E7" s="136"/>
      <c r="F7" s="133"/>
    </row>
    <row r="8" spans="2:6">
      <c r="B8" s="131" t="s">
        <v>277</v>
      </c>
      <c r="C8" s="132" t="s">
        <v>278</v>
      </c>
      <c r="D8" s="132"/>
      <c r="E8" s="132"/>
      <c r="F8" s="133"/>
    </row>
    <row r="9" spans="2:6">
      <c r="B9" s="135"/>
      <c r="C9" s="137" t="s">
        <v>279</v>
      </c>
      <c r="D9" s="137"/>
      <c r="E9" s="133"/>
      <c r="F9" s="133"/>
    </row>
    <row r="10" spans="2:6">
      <c r="B10" s="135"/>
      <c r="C10" s="133"/>
      <c r="D10" s="133"/>
      <c r="E10" s="133"/>
      <c r="F10" s="133"/>
    </row>
    <row r="11" spans="2:6">
      <c r="B11" s="131" t="s">
        <v>280</v>
      </c>
      <c r="C11" s="132" t="s">
        <v>281</v>
      </c>
      <c r="D11" s="132"/>
      <c r="E11" s="132"/>
      <c r="F11" s="133"/>
    </row>
    <row r="12" spans="2:6">
      <c r="B12" s="138"/>
      <c r="C12" s="136" t="s">
        <v>282</v>
      </c>
      <c r="D12" s="136"/>
      <c r="E12" s="136"/>
      <c r="F12" s="133"/>
    </row>
    <row r="13" spans="2:6">
      <c r="B13" s="138"/>
      <c r="C13" s="139"/>
      <c r="D13" s="139"/>
      <c r="E13" s="139"/>
      <c r="F13" s="133"/>
    </row>
    <row r="14" spans="2:6">
      <c r="B14" s="131" t="s">
        <v>283</v>
      </c>
      <c r="C14" s="132" t="s">
        <v>284</v>
      </c>
      <c r="D14" s="132"/>
      <c r="E14" s="132"/>
      <c r="F14" s="133"/>
    </row>
    <row r="15" spans="2:6">
      <c r="B15" s="138"/>
      <c r="C15" s="132" t="s">
        <v>285</v>
      </c>
      <c r="D15" s="132"/>
      <c r="E15" s="132"/>
      <c r="F15" s="133"/>
    </row>
    <row r="16" spans="2:6">
      <c r="B16" s="138"/>
      <c r="C16" s="139"/>
      <c r="D16" s="139"/>
      <c r="E16" s="139"/>
      <c r="F16" s="133"/>
    </row>
    <row r="17" spans="2:6">
      <c r="B17" s="131" t="s">
        <v>286</v>
      </c>
      <c r="C17" s="132" t="s">
        <v>287</v>
      </c>
      <c r="D17" s="132"/>
      <c r="E17" s="132"/>
      <c r="F17" s="133"/>
    </row>
    <row r="18" spans="2:6">
      <c r="B18" s="138"/>
      <c r="C18" s="132"/>
      <c r="D18" s="132"/>
      <c r="E18" s="132"/>
      <c r="F18" s="133"/>
    </row>
    <row r="19" spans="2:6">
      <c r="B19" s="131" t="s">
        <v>288</v>
      </c>
      <c r="C19" s="132" t="s">
        <v>289</v>
      </c>
      <c r="D19" s="132"/>
      <c r="E19" s="132"/>
      <c r="F19" s="133"/>
    </row>
    <row r="20" spans="2:6">
      <c r="B20" s="131"/>
      <c r="C20" s="132"/>
      <c r="D20" s="132"/>
      <c r="E20" s="132"/>
      <c r="F20" s="133"/>
    </row>
    <row r="21" spans="2:6">
      <c r="B21" s="131" t="s">
        <v>68</v>
      </c>
      <c r="C21" s="132" t="s">
        <v>102</v>
      </c>
      <c r="D21" s="132"/>
      <c r="E21" s="132"/>
      <c r="F21" s="133"/>
    </row>
    <row r="22" spans="2:6">
      <c r="B22" s="140"/>
      <c r="C22" s="136"/>
      <c r="D22" s="132"/>
      <c r="E22" s="132"/>
    </row>
    <row r="23" spans="2:6">
      <c r="B23" s="140"/>
      <c r="C23" s="142"/>
      <c r="D23" s="136"/>
      <c r="E23" s="132"/>
    </row>
    <row r="24" spans="2:6" ht="15">
      <c r="B24" s="143"/>
    </row>
    <row r="25" spans="2:6" ht="18">
      <c r="B25" s="145"/>
      <c r="C25" s="146"/>
      <c r="E25" s="147" t="s">
        <v>629</v>
      </c>
    </row>
    <row r="26" spans="2:6" ht="18">
      <c r="B26" s="145"/>
      <c r="C26" s="147"/>
    </row>
    <row r="27" spans="2:6" ht="18">
      <c r="B27" s="145"/>
      <c r="C27" s="147"/>
    </row>
    <row r="28" spans="2:6" ht="18">
      <c r="B28" s="145"/>
      <c r="C28" s="147"/>
    </row>
    <row r="29" spans="2:6" ht="18">
      <c r="B29" s="145"/>
      <c r="C29" s="147"/>
    </row>
    <row r="30" spans="2:6" ht="18">
      <c r="B30" s="145"/>
      <c r="C30" s="147"/>
    </row>
    <row r="31" spans="2:6" ht="18">
      <c r="B31" s="145"/>
      <c r="C31" s="147"/>
    </row>
    <row r="32" spans="2:6">
      <c r="B32" s="131" t="s">
        <v>290</v>
      </c>
      <c r="C32" s="132" t="s">
        <v>291</v>
      </c>
      <c r="D32" s="132"/>
    </row>
    <row r="33" spans="1:6">
      <c r="B33" s="131"/>
      <c r="C33" s="132" t="s">
        <v>292</v>
      </c>
      <c r="D33" s="132"/>
    </row>
    <row r="34" spans="1:6">
      <c r="B34" s="131"/>
      <c r="C34" s="136" t="s">
        <v>293</v>
      </c>
      <c r="D34" s="136"/>
    </row>
    <row r="35" spans="1:6">
      <c r="B35" s="131"/>
      <c r="C35" s="132"/>
      <c r="D35" s="132"/>
    </row>
    <row r="36" spans="1:6">
      <c r="B36" s="131" t="s">
        <v>294</v>
      </c>
      <c r="C36" s="132" t="s">
        <v>295</v>
      </c>
      <c r="D36" s="132"/>
    </row>
    <row r="37" spans="1:6" ht="18">
      <c r="B37" s="145"/>
      <c r="C37" s="147"/>
    </row>
    <row r="38" spans="1:6" ht="18">
      <c r="B38" s="145"/>
      <c r="C38" s="147"/>
    </row>
    <row r="39" spans="1:6" ht="18">
      <c r="B39" s="145"/>
      <c r="C39" s="147"/>
    </row>
    <row r="40" spans="1:6" ht="18">
      <c r="B40" s="145"/>
      <c r="C40" s="147"/>
    </row>
    <row r="41" spans="1:6" ht="15.75">
      <c r="B41" s="145"/>
    </row>
    <row r="42" spans="1:6">
      <c r="B42" s="148"/>
    </row>
    <row r="43" spans="1:6" ht="15.75">
      <c r="A43" s="149" t="s">
        <v>296</v>
      </c>
      <c r="B43" s="150"/>
    </row>
    <row r="44" spans="1:6" ht="141.75" customHeight="1">
      <c r="A44" s="396" t="s">
        <v>297</v>
      </c>
      <c r="B44" s="396"/>
      <c r="C44" s="396"/>
      <c r="D44" s="396"/>
      <c r="E44" s="396"/>
      <c r="F44" s="396"/>
    </row>
    <row r="46" spans="1:6" ht="38.25">
      <c r="A46" s="151" t="s">
        <v>0</v>
      </c>
      <c r="B46" s="152" t="s">
        <v>4</v>
      </c>
      <c r="C46" s="151" t="s">
        <v>298</v>
      </c>
      <c r="D46" s="151" t="s">
        <v>2</v>
      </c>
      <c r="E46" s="151" t="s">
        <v>630</v>
      </c>
      <c r="F46" s="151" t="s">
        <v>631</v>
      </c>
    </row>
    <row r="47" spans="1:6">
      <c r="A47" s="153" t="s">
        <v>11</v>
      </c>
      <c r="B47" s="154" t="s">
        <v>64</v>
      </c>
      <c r="C47" s="155"/>
      <c r="D47" s="155"/>
      <c r="E47" s="155"/>
      <c r="F47" s="155"/>
    </row>
    <row r="48" spans="1:6" ht="310.5" customHeight="1">
      <c r="A48" s="156"/>
      <c r="B48" s="157" t="s">
        <v>299</v>
      </c>
    </row>
    <row r="49" spans="1:6">
      <c r="A49" s="158"/>
      <c r="B49" s="159"/>
      <c r="C49" s="160"/>
      <c r="D49" s="160"/>
      <c r="E49" s="160"/>
      <c r="F49" s="160"/>
    </row>
    <row r="50" spans="1:6" ht="14.25" customHeight="1">
      <c r="A50" s="161" t="s">
        <v>300</v>
      </c>
      <c r="B50" s="154" t="s">
        <v>301</v>
      </c>
      <c r="C50" s="162"/>
      <c r="D50" s="162"/>
      <c r="E50" s="162"/>
      <c r="F50" s="162"/>
    </row>
    <row r="51" spans="1:6" ht="51">
      <c r="A51" s="163"/>
      <c r="B51" s="157" t="s">
        <v>302</v>
      </c>
      <c r="C51" s="164"/>
      <c r="D51" s="164"/>
      <c r="E51" s="164"/>
      <c r="F51" s="164"/>
    </row>
    <row r="52" spans="1:6" ht="51">
      <c r="A52" s="156"/>
      <c r="B52" s="157" t="s">
        <v>303</v>
      </c>
      <c r="C52" s="165"/>
      <c r="D52" s="166"/>
    </row>
    <row r="53" spans="1:6" ht="25.5">
      <c r="A53" s="163"/>
      <c r="B53" s="157" t="s">
        <v>304</v>
      </c>
      <c r="C53" s="164"/>
      <c r="D53" s="164"/>
      <c r="E53" s="164"/>
      <c r="F53" s="164"/>
    </row>
    <row r="54" spans="1:6">
      <c r="A54" s="163"/>
      <c r="B54" s="167" t="s">
        <v>305</v>
      </c>
      <c r="C54" s="164" t="s">
        <v>306</v>
      </c>
      <c r="D54" s="164">
        <v>1</v>
      </c>
      <c r="E54" s="168"/>
      <c r="F54" s="168">
        <f>D54*E54</f>
        <v>0</v>
      </c>
    </row>
    <row r="55" spans="1:6">
      <c r="A55" s="163"/>
      <c r="B55" s="169"/>
      <c r="C55" s="164"/>
      <c r="D55" s="164"/>
      <c r="E55" s="164"/>
      <c r="F55" s="170"/>
    </row>
    <row r="56" spans="1:6">
      <c r="A56" s="161" t="s">
        <v>307</v>
      </c>
      <c r="B56" s="154" t="s">
        <v>308</v>
      </c>
      <c r="C56" s="162"/>
      <c r="D56" s="162"/>
      <c r="E56" s="162"/>
      <c r="F56" s="162"/>
    </row>
    <row r="57" spans="1:6" ht="51">
      <c r="A57" s="163"/>
      <c r="B57" s="157" t="s">
        <v>309</v>
      </c>
      <c r="C57" s="164" t="s">
        <v>7</v>
      </c>
      <c r="D57" s="164">
        <v>1</v>
      </c>
      <c r="E57" s="168"/>
      <c r="F57" s="168">
        <f>D57*E57</f>
        <v>0</v>
      </c>
    </row>
    <row r="58" spans="1:6">
      <c r="A58" s="156"/>
      <c r="B58" s="171"/>
    </row>
    <row r="59" spans="1:6">
      <c r="A59" s="172"/>
      <c r="B59" s="154" t="s">
        <v>310</v>
      </c>
      <c r="C59" s="155"/>
      <c r="D59" s="155"/>
      <c r="E59" s="155"/>
      <c r="F59" s="173">
        <f>SUM(F48:F57)</f>
        <v>0</v>
      </c>
    </row>
    <row r="60" spans="1:6">
      <c r="A60" s="163"/>
      <c r="B60" s="157"/>
      <c r="C60" s="164"/>
      <c r="D60" s="164"/>
      <c r="E60" s="164"/>
      <c r="F60" s="164"/>
    </row>
    <row r="61" spans="1:6" ht="15">
      <c r="A61" s="156"/>
      <c r="B61" s="143"/>
      <c r="C61" s="165"/>
      <c r="D61" s="166"/>
    </row>
    <row r="62" spans="1:6">
      <c r="A62" s="172" t="s">
        <v>311</v>
      </c>
      <c r="B62" s="154" t="s">
        <v>312</v>
      </c>
      <c r="C62" s="155"/>
      <c r="D62" s="155"/>
      <c r="E62" s="155"/>
      <c r="F62" s="155"/>
    </row>
    <row r="63" spans="1:6" ht="191.25">
      <c r="A63" s="163"/>
      <c r="B63" s="152" t="s">
        <v>313</v>
      </c>
      <c r="C63" s="164"/>
      <c r="D63" s="164"/>
      <c r="E63" s="164"/>
      <c r="F63" s="170"/>
    </row>
    <row r="64" spans="1:6">
      <c r="A64" s="163"/>
      <c r="B64" s="157"/>
      <c r="C64" s="164"/>
      <c r="D64" s="164"/>
      <c r="E64" s="164"/>
      <c r="F64" s="170"/>
    </row>
    <row r="65" spans="1:6" ht="38.25">
      <c r="A65" s="163"/>
      <c r="B65" s="152" t="s">
        <v>314</v>
      </c>
      <c r="C65" s="164"/>
      <c r="D65" s="164"/>
      <c r="E65" s="164"/>
      <c r="F65" s="170"/>
    </row>
    <row r="66" spans="1:6">
      <c r="A66" s="163"/>
      <c r="B66" s="152"/>
      <c r="C66" s="164"/>
      <c r="D66" s="164"/>
      <c r="E66" s="164"/>
      <c r="F66" s="170"/>
    </row>
    <row r="67" spans="1:6" ht="25.5">
      <c r="A67" s="163"/>
      <c r="B67" s="174" t="s">
        <v>315</v>
      </c>
      <c r="C67" s="164"/>
      <c r="D67" s="164"/>
      <c r="E67" s="164"/>
      <c r="F67" s="170"/>
    </row>
    <row r="68" spans="1:6">
      <c r="A68" s="163"/>
      <c r="B68" s="152"/>
      <c r="C68" s="164"/>
      <c r="D68" s="164"/>
      <c r="E68" s="164"/>
      <c r="F68" s="170"/>
    </row>
    <row r="69" spans="1:6">
      <c r="A69" s="153" t="s">
        <v>316</v>
      </c>
      <c r="B69" s="154" t="s">
        <v>317</v>
      </c>
      <c r="C69" s="155"/>
      <c r="D69" s="155"/>
      <c r="E69" s="155"/>
      <c r="F69" s="155"/>
    </row>
    <row r="70" spans="1:6" ht="63.75">
      <c r="A70" s="163"/>
      <c r="B70" s="152" t="s">
        <v>318</v>
      </c>
      <c r="C70" s="164"/>
      <c r="D70" s="164"/>
      <c r="E70" s="164"/>
      <c r="F70" s="170"/>
    </row>
    <row r="71" spans="1:6">
      <c r="A71" s="163"/>
      <c r="B71" s="136" t="s">
        <v>319</v>
      </c>
      <c r="C71" s="164" t="s">
        <v>320</v>
      </c>
      <c r="D71" s="164">
        <v>1.8540000000000001</v>
      </c>
      <c r="E71" s="168"/>
      <c r="F71" s="168">
        <f>D71*E71</f>
        <v>0</v>
      </c>
    </row>
    <row r="72" spans="1:6">
      <c r="A72" s="163"/>
      <c r="B72" s="157"/>
      <c r="C72" s="164"/>
      <c r="D72" s="164"/>
      <c r="E72" s="164"/>
      <c r="F72" s="170"/>
    </row>
    <row r="73" spans="1:6">
      <c r="A73" s="153" t="s">
        <v>321</v>
      </c>
      <c r="B73" s="154" t="s">
        <v>322</v>
      </c>
      <c r="C73" s="155"/>
      <c r="D73" s="155"/>
      <c r="E73" s="155"/>
      <c r="F73" s="155"/>
    </row>
    <row r="74" spans="1:6" ht="76.5">
      <c r="A74" s="163"/>
      <c r="B74" s="152" t="s">
        <v>323</v>
      </c>
      <c r="C74" s="164"/>
      <c r="D74" s="164"/>
      <c r="E74" s="164"/>
      <c r="F74" s="170"/>
    </row>
    <row r="75" spans="1:6">
      <c r="A75" s="163"/>
      <c r="B75" s="157" t="s">
        <v>324</v>
      </c>
      <c r="C75" s="164" t="s">
        <v>325</v>
      </c>
      <c r="D75" s="164">
        <v>7.55</v>
      </c>
      <c r="E75" s="168"/>
      <c r="F75" s="168">
        <f>D75*E75</f>
        <v>0</v>
      </c>
    </row>
    <row r="76" spans="1:6">
      <c r="A76" s="163"/>
      <c r="B76" s="152"/>
      <c r="C76" s="164"/>
      <c r="D76" s="164"/>
      <c r="E76" s="164"/>
      <c r="F76" s="170"/>
    </row>
    <row r="77" spans="1:6">
      <c r="A77" s="175"/>
      <c r="B77" s="154" t="s">
        <v>326</v>
      </c>
      <c r="C77" s="155"/>
      <c r="D77" s="155"/>
      <c r="E77" s="155"/>
      <c r="F77" s="173">
        <f>SUM(F63:F75)</f>
        <v>0</v>
      </c>
    </row>
    <row r="78" spans="1:6">
      <c r="A78" s="163"/>
      <c r="B78" s="152"/>
      <c r="C78" s="164"/>
      <c r="D78" s="164"/>
      <c r="E78" s="164"/>
      <c r="F78" s="170"/>
    </row>
    <row r="79" spans="1:6" ht="15">
      <c r="A79" s="156"/>
      <c r="B79" s="176"/>
      <c r="C79" s="177"/>
    </row>
    <row r="80" spans="1:6">
      <c r="A80" s="153" t="s">
        <v>14</v>
      </c>
      <c r="B80" s="154" t="s">
        <v>327</v>
      </c>
      <c r="C80" s="155"/>
      <c r="D80" s="155"/>
      <c r="E80" s="155"/>
      <c r="F80" s="155"/>
    </row>
    <row r="81" spans="1:6" ht="338.25" customHeight="1">
      <c r="A81" s="163"/>
      <c r="B81" s="157" t="s">
        <v>328</v>
      </c>
      <c r="C81" s="164"/>
      <c r="D81" s="164"/>
      <c r="E81" s="164"/>
      <c r="F81" s="170"/>
    </row>
    <row r="82" spans="1:6">
      <c r="A82" s="163"/>
      <c r="B82" s="167"/>
      <c r="C82" s="164"/>
      <c r="D82" s="164"/>
      <c r="E82" s="164"/>
      <c r="F82" s="170"/>
    </row>
    <row r="83" spans="1:6">
      <c r="A83" s="153" t="s">
        <v>329</v>
      </c>
      <c r="B83" s="154" t="s">
        <v>330</v>
      </c>
      <c r="C83" s="155"/>
      <c r="D83" s="155"/>
      <c r="E83" s="155"/>
      <c r="F83" s="155"/>
    </row>
    <row r="84" spans="1:6">
      <c r="A84" s="178" t="s">
        <v>331</v>
      </c>
      <c r="B84" s="157" t="s">
        <v>332</v>
      </c>
      <c r="C84" s="136"/>
      <c r="D84" s="179"/>
      <c r="E84" s="133"/>
      <c r="F84" s="133"/>
    </row>
    <row r="85" spans="1:6" ht="25.5">
      <c r="A85" s="163"/>
      <c r="B85" s="157" t="s">
        <v>333</v>
      </c>
      <c r="C85" s="164" t="s">
        <v>325</v>
      </c>
      <c r="D85" s="164">
        <v>22.26</v>
      </c>
      <c r="E85" s="168"/>
      <c r="F85" s="168">
        <f>D85*E85</f>
        <v>0</v>
      </c>
    </row>
    <row r="86" spans="1:6">
      <c r="A86" s="163"/>
      <c r="B86" s="157" t="s">
        <v>334</v>
      </c>
      <c r="C86" s="164"/>
      <c r="D86" s="164"/>
      <c r="E86" s="164"/>
      <c r="F86" s="170"/>
    </row>
    <row r="87" spans="1:6" ht="25.5">
      <c r="A87" s="163"/>
      <c r="B87" s="157" t="s">
        <v>335</v>
      </c>
      <c r="C87" s="164"/>
      <c r="D87" s="164"/>
      <c r="E87" s="164"/>
      <c r="F87" s="170"/>
    </row>
    <row r="88" spans="1:6" ht="25.5">
      <c r="A88" s="163"/>
      <c r="B88" s="157" t="s">
        <v>336</v>
      </c>
      <c r="C88" s="164" t="s">
        <v>325</v>
      </c>
      <c r="D88" s="164">
        <v>22.26</v>
      </c>
      <c r="E88" s="168"/>
      <c r="F88" s="168">
        <f>D88*E88</f>
        <v>0</v>
      </c>
    </row>
    <row r="89" spans="1:6" ht="51">
      <c r="A89" s="163"/>
      <c r="B89" s="157" t="s">
        <v>337</v>
      </c>
      <c r="C89" s="164" t="s">
        <v>338</v>
      </c>
      <c r="D89" s="164">
        <v>0.48</v>
      </c>
      <c r="E89" s="168"/>
      <c r="F89" s="168">
        <f>D89*E89</f>
        <v>0</v>
      </c>
    </row>
    <row r="90" spans="1:6" ht="102">
      <c r="A90" s="163"/>
      <c r="B90" s="157" t="s">
        <v>339</v>
      </c>
      <c r="C90" s="164" t="s">
        <v>325</v>
      </c>
      <c r="D90" s="180">
        <v>124</v>
      </c>
      <c r="E90" s="168"/>
      <c r="F90" s="168">
        <f>D90*E90</f>
        <v>0</v>
      </c>
    </row>
    <row r="91" spans="1:6" ht="25.5">
      <c r="A91" s="163"/>
      <c r="B91" s="157" t="s">
        <v>340</v>
      </c>
      <c r="C91" s="164" t="s">
        <v>24</v>
      </c>
      <c r="D91" s="164">
        <v>125.6</v>
      </c>
      <c r="E91" s="168"/>
      <c r="F91" s="168">
        <f>D91*E91</f>
        <v>0</v>
      </c>
    </row>
    <row r="92" spans="1:6">
      <c r="A92" s="181"/>
      <c r="B92" s="182"/>
      <c r="C92" s="136"/>
      <c r="D92" s="179"/>
      <c r="E92" s="133"/>
      <c r="F92" s="133"/>
    </row>
    <row r="93" spans="1:6">
      <c r="A93" s="181" t="s">
        <v>341</v>
      </c>
      <c r="B93" s="157" t="s">
        <v>342</v>
      </c>
      <c r="C93" s="164"/>
      <c r="D93" s="164"/>
      <c r="E93" s="133"/>
      <c r="F93" s="133"/>
    </row>
    <row r="94" spans="1:6" ht="25.5">
      <c r="A94" s="181"/>
      <c r="B94" s="157" t="s">
        <v>343</v>
      </c>
      <c r="C94" s="164" t="s">
        <v>325</v>
      </c>
      <c r="D94" s="164">
        <v>3.62</v>
      </c>
      <c r="E94" s="168"/>
      <c r="F94" s="168">
        <f>D94*E94</f>
        <v>0</v>
      </c>
    </row>
    <row r="95" spans="1:6" ht="38.25">
      <c r="A95" s="181"/>
      <c r="B95" s="157" t="s">
        <v>344</v>
      </c>
      <c r="C95" s="164" t="s">
        <v>7</v>
      </c>
      <c r="D95" s="164">
        <v>2</v>
      </c>
      <c r="E95" s="168"/>
      <c r="F95" s="168">
        <f>D95*E95</f>
        <v>0</v>
      </c>
    </row>
    <row r="96" spans="1:6" ht="51">
      <c r="A96" s="181"/>
      <c r="B96" s="157" t="s">
        <v>345</v>
      </c>
      <c r="C96" s="164" t="s">
        <v>7</v>
      </c>
      <c r="D96" s="164">
        <v>2</v>
      </c>
      <c r="E96" s="168"/>
      <c r="F96" s="168">
        <f>D96*E96</f>
        <v>0</v>
      </c>
    </row>
    <row r="97" spans="1:6">
      <c r="A97" s="181"/>
      <c r="B97" s="157" t="s">
        <v>346</v>
      </c>
      <c r="C97" s="164"/>
      <c r="D97" s="164"/>
      <c r="E97" s="133"/>
      <c r="F97" s="133"/>
    </row>
    <row r="98" spans="1:6" ht="51">
      <c r="A98" s="181"/>
      <c r="B98" s="157" t="s">
        <v>347</v>
      </c>
      <c r="C98" s="164"/>
      <c r="D98" s="164"/>
      <c r="E98" s="133"/>
      <c r="F98" s="133"/>
    </row>
    <row r="99" spans="1:6" ht="25.5">
      <c r="A99" s="181"/>
      <c r="B99" s="157" t="s">
        <v>348</v>
      </c>
      <c r="C99" s="164" t="s">
        <v>325</v>
      </c>
      <c r="D99" s="164">
        <v>3.62</v>
      </c>
      <c r="E99" s="168"/>
      <c r="F99" s="168">
        <f>D99*E99</f>
        <v>0</v>
      </c>
    </row>
    <row r="100" spans="1:6" ht="51">
      <c r="A100" s="181"/>
      <c r="B100" s="157" t="s">
        <v>349</v>
      </c>
      <c r="C100" s="164" t="s">
        <v>7</v>
      </c>
      <c r="D100" s="164">
        <v>2</v>
      </c>
      <c r="E100" s="168"/>
      <c r="F100" s="168">
        <f>D100*E100</f>
        <v>0</v>
      </c>
    </row>
    <row r="101" spans="1:6" ht="65.25">
      <c r="A101" s="181"/>
      <c r="B101" s="157" t="s">
        <v>350</v>
      </c>
      <c r="C101" s="164" t="s">
        <v>351</v>
      </c>
      <c r="D101" s="164">
        <v>1.8540000000000001</v>
      </c>
      <c r="E101" s="168"/>
      <c r="F101" s="168">
        <f>D101*E101</f>
        <v>0</v>
      </c>
    </row>
    <row r="102" spans="1:6" ht="102">
      <c r="A102" s="181"/>
      <c r="B102" s="157" t="s">
        <v>352</v>
      </c>
      <c r="C102" s="164" t="s">
        <v>325</v>
      </c>
      <c r="D102" s="180">
        <v>11.3</v>
      </c>
      <c r="E102" s="168"/>
      <c r="F102" s="168">
        <f>D102*E102</f>
        <v>0</v>
      </c>
    </row>
    <row r="103" spans="1:6" ht="25.5">
      <c r="A103" s="181"/>
      <c r="B103" s="157" t="s">
        <v>353</v>
      </c>
      <c r="C103" s="164" t="s">
        <v>24</v>
      </c>
      <c r="D103" s="164">
        <v>24.53</v>
      </c>
      <c r="E103" s="168"/>
      <c r="F103" s="168">
        <f>D103*E103</f>
        <v>0</v>
      </c>
    </row>
    <row r="104" spans="1:6">
      <c r="A104" s="181"/>
      <c r="B104" s="182"/>
      <c r="C104" s="136"/>
      <c r="D104" s="179"/>
      <c r="E104" s="133"/>
      <c r="F104" s="133"/>
    </row>
    <row r="105" spans="1:6" ht="25.5">
      <c r="A105" s="183" t="s">
        <v>354</v>
      </c>
      <c r="B105" s="157" t="s">
        <v>355</v>
      </c>
      <c r="C105" s="164"/>
      <c r="D105" s="164"/>
      <c r="E105" s="133"/>
      <c r="F105" s="133"/>
    </row>
    <row r="106" spans="1:6" ht="25.5">
      <c r="A106" s="181"/>
      <c r="B106" s="157" t="s">
        <v>356</v>
      </c>
      <c r="C106" s="164" t="s">
        <v>325</v>
      </c>
      <c r="D106" s="164">
        <v>5.0199999999999996</v>
      </c>
      <c r="E106" s="168"/>
      <c r="F106" s="168">
        <f>D106*E106</f>
        <v>0</v>
      </c>
    </row>
    <row r="107" spans="1:6" ht="38.25">
      <c r="A107" s="181"/>
      <c r="B107" s="157" t="s">
        <v>357</v>
      </c>
      <c r="C107" s="164" t="s">
        <v>7</v>
      </c>
      <c r="D107" s="164">
        <v>4</v>
      </c>
      <c r="E107" s="168"/>
      <c r="F107" s="168">
        <f>D107*E107</f>
        <v>0</v>
      </c>
    </row>
    <row r="108" spans="1:6" ht="51">
      <c r="A108" s="181"/>
      <c r="B108" s="157" t="s">
        <v>345</v>
      </c>
      <c r="C108" s="164" t="s">
        <v>7</v>
      </c>
      <c r="D108" s="164">
        <v>4</v>
      </c>
      <c r="E108" s="168"/>
      <c r="F108" s="168">
        <f>D108*E108</f>
        <v>0</v>
      </c>
    </row>
    <row r="109" spans="1:6">
      <c r="A109" s="181"/>
      <c r="B109" s="157" t="s">
        <v>358</v>
      </c>
      <c r="C109" s="164"/>
      <c r="D109" s="164"/>
      <c r="E109" s="133"/>
      <c r="F109" s="133"/>
    </row>
    <row r="110" spans="1:6" ht="51">
      <c r="A110" s="181"/>
      <c r="B110" s="157" t="s">
        <v>359</v>
      </c>
      <c r="C110" s="164"/>
      <c r="D110" s="164"/>
      <c r="E110" s="133"/>
      <c r="F110" s="133"/>
    </row>
    <row r="111" spans="1:6" ht="25.5">
      <c r="A111" s="181"/>
      <c r="B111" s="157" t="s">
        <v>348</v>
      </c>
      <c r="C111" s="164" t="s">
        <v>325</v>
      </c>
      <c r="D111" s="164">
        <v>5.0199999999999996</v>
      </c>
      <c r="E111" s="168"/>
      <c r="F111" s="168">
        <f>D111*E111</f>
        <v>0</v>
      </c>
    </row>
    <row r="112" spans="1:6" ht="51">
      <c r="A112" s="181"/>
      <c r="B112" s="157" t="s">
        <v>360</v>
      </c>
      <c r="C112" s="164" t="s">
        <v>7</v>
      </c>
      <c r="D112" s="164">
        <v>4</v>
      </c>
      <c r="E112" s="168"/>
      <c r="F112" s="168">
        <f>D112*E112</f>
        <v>0</v>
      </c>
    </row>
    <row r="113" spans="1:6" ht="102">
      <c r="A113" s="181"/>
      <c r="B113" s="157" t="s">
        <v>361</v>
      </c>
      <c r="C113" s="164" t="s">
        <v>325</v>
      </c>
      <c r="D113" s="180">
        <v>22</v>
      </c>
      <c r="E113" s="168"/>
      <c r="F113" s="168">
        <f>D113*E113</f>
        <v>0</v>
      </c>
    </row>
    <row r="114" spans="1:6" ht="25.5">
      <c r="A114" s="181"/>
      <c r="B114" s="157" t="s">
        <v>362</v>
      </c>
      <c r="C114" s="164" t="s">
        <v>24</v>
      </c>
      <c r="D114" s="164">
        <v>49.06</v>
      </c>
      <c r="E114" s="168"/>
      <c r="F114" s="168">
        <f>D114*E114</f>
        <v>0</v>
      </c>
    </row>
    <row r="115" spans="1:6">
      <c r="A115" s="181"/>
      <c r="B115" s="182"/>
      <c r="C115" s="136"/>
      <c r="D115" s="179"/>
      <c r="E115" s="133"/>
      <c r="F115" s="133"/>
    </row>
    <row r="116" spans="1:6">
      <c r="A116" s="153" t="s">
        <v>363</v>
      </c>
      <c r="B116" s="154" t="s">
        <v>364</v>
      </c>
      <c r="C116" s="155"/>
      <c r="D116" s="155"/>
      <c r="E116" s="155"/>
      <c r="F116" s="155"/>
    </row>
    <row r="117" spans="1:6" ht="25.5">
      <c r="A117" s="184" t="s">
        <v>365</v>
      </c>
      <c r="B117" s="157" t="s">
        <v>366</v>
      </c>
      <c r="C117" s="164"/>
      <c r="D117" s="164"/>
      <c r="E117" s="164"/>
      <c r="F117" s="170"/>
    </row>
    <row r="118" spans="1:6">
      <c r="A118" s="181"/>
      <c r="B118" s="157" t="s">
        <v>367</v>
      </c>
      <c r="C118" s="397"/>
      <c r="D118" s="397"/>
      <c r="E118" s="133"/>
      <c r="F118" s="133"/>
    </row>
    <row r="119" spans="1:6" ht="25.5">
      <c r="A119" s="181"/>
      <c r="B119" s="157" t="s">
        <v>368</v>
      </c>
      <c r="C119" s="397"/>
      <c r="D119" s="397"/>
      <c r="E119" s="133"/>
      <c r="F119" s="133"/>
    </row>
    <row r="120" spans="1:6" ht="38.25">
      <c r="A120" s="181"/>
      <c r="B120" s="157" t="s">
        <v>369</v>
      </c>
      <c r="C120" s="397"/>
      <c r="D120" s="397"/>
      <c r="E120" s="133"/>
      <c r="F120" s="133"/>
    </row>
    <row r="121" spans="1:6">
      <c r="A121" s="181"/>
      <c r="B121" s="157" t="s">
        <v>370</v>
      </c>
      <c r="C121" s="151" t="s">
        <v>325</v>
      </c>
      <c r="D121" s="151">
        <v>7.74</v>
      </c>
      <c r="E121" s="168"/>
      <c r="F121" s="168">
        <f>D121*E121</f>
        <v>0</v>
      </c>
    </row>
    <row r="122" spans="1:6">
      <c r="A122" s="181"/>
      <c r="B122" s="182"/>
      <c r="C122" s="136"/>
      <c r="D122" s="179"/>
      <c r="E122" s="133"/>
      <c r="F122" s="133"/>
    </row>
    <row r="123" spans="1:6">
      <c r="A123" s="181" t="s">
        <v>371</v>
      </c>
      <c r="B123" s="157" t="s">
        <v>372</v>
      </c>
      <c r="C123" s="151"/>
      <c r="D123" s="151"/>
      <c r="E123" s="133"/>
      <c r="F123" s="133"/>
    </row>
    <row r="124" spans="1:6" ht="140.25">
      <c r="A124" s="181"/>
      <c r="B124" s="157" t="s">
        <v>373</v>
      </c>
      <c r="C124" s="151"/>
      <c r="D124" s="151"/>
      <c r="E124" s="133"/>
      <c r="F124" s="133"/>
    </row>
    <row r="125" spans="1:6">
      <c r="A125" s="184"/>
      <c r="B125" s="157" t="s">
        <v>374</v>
      </c>
      <c r="C125" s="151" t="s">
        <v>325</v>
      </c>
      <c r="D125" s="151">
        <v>93.43</v>
      </c>
      <c r="E125" s="168"/>
      <c r="F125" s="168">
        <f>D125*E125</f>
        <v>0</v>
      </c>
    </row>
    <row r="126" spans="1:6">
      <c r="A126" s="152"/>
      <c r="B126" s="157"/>
      <c r="C126" s="164"/>
      <c r="D126" s="164"/>
      <c r="E126" s="164"/>
      <c r="F126" s="170"/>
    </row>
    <row r="127" spans="1:6">
      <c r="A127" s="181" t="s">
        <v>375</v>
      </c>
      <c r="B127" s="157" t="s">
        <v>376</v>
      </c>
      <c r="C127" s="151"/>
      <c r="D127" s="151"/>
      <c r="E127" s="164"/>
      <c r="F127" s="170"/>
    </row>
    <row r="128" spans="1:6" ht="38.25">
      <c r="A128" s="152"/>
      <c r="B128" s="157" t="s">
        <v>377</v>
      </c>
      <c r="C128" s="151"/>
      <c r="D128" s="151"/>
      <c r="E128" s="164"/>
      <c r="F128" s="170"/>
    </row>
    <row r="129" spans="1:6">
      <c r="A129" s="152"/>
      <c r="B129" s="157" t="s">
        <v>378</v>
      </c>
      <c r="C129" s="151" t="s">
        <v>338</v>
      </c>
      <c r="D129" s="151">
        <v>0.5</v>
      </c>
      <c r="E129" s="168"/>
      <c r="F129" s="168">
        <f>D129*E129</f>
        <v>0</v>
      </c>
    </row>
    <row r="130" spans="1:6">
      <c r="A130" s="152"/>
      <c r="B130" s="169"/>
      <c r="C130" s="164"/>
      <c r="D130" s="164"/>
      <c r="E130" s="164"/>
      <c r="F130" s="170"/>
    </row>
    <row r="131" spans="1:6">
      <c r="A131" s="153" t="s">
        <v>379</v>
      </c>
      <c r="B131" s="154" t="s">
        <v>380</v>
      </c>
      <c r="C131" s="155"/>
      <c r="D131" s="155"/>
      <c r="E131" s="155"/>
      <c r="F131" s="155"/>
    </row>
    <row r="132" spans="1:6" ht="25.5">
      <c r="A132" s="184" t="s">
        <v>381</v>
      </c>
      <c r="B132" s="157" t="s">
        <v>382</v>
      </c>
      <c r="C132" s="164"/>
      <c r="D132" s="164"/>
      <c r="E132" s="164"/>
      <c r="F132" s="170"/>
    </row>
    <row r="133" spans="1:6" ht="169.5" customHeight="1">
      <c r="A133" s="152"/>
      <c r="B133" s="157" t="s">
        <v>383</v>
      </c>
      <c r="C133" s="164"/>
      <c r="D133" s="164"/>
      <c r="E133" s="164"/>
      <c r="F133" s="170"/>
    </row>
    <row r="134" spans="1:6" ht="25.5">
      <c r="A134" s="152"/>
      <c r="B134" s="157" t="s">
        <v>384</v>
      </c>
      <c r="C134" s="164" t="s">
        <v>351</v>
      </c>
      <c r="D134" s="164">
        <v>260.64999999999998</v>
      </c>
      <c r="E134" s="168"/>
      <c r="F134" s="168">
        <f>D134*E134</f>
        <v>0</v>
      </c>
    </row>
    <row r="135" spans="1:6">
      <c r="A135" s="152"/>
      <c r="B135" s="157"/>
      <c r="C135" s="164"/>
      <c r="D135" s="164"/>
      <c r="E135" s="164"/>
      <c r="F135" s="170"/>
    </row>
    <row r="136" spans="1:6" ht="25.5">
      <c r="A136" s="184" t="s">
        <v>385</v>
      </c>
      <c r="B136" s="157" t="s">
        <v>386</v>
      </c>
      <c r="C136" s="164"/>
      <c r="D136" s="164"/>
      <c r="E136" s="164"/>
      <c r="F136" s="170"/>
    </row>
    <row r="137" spans="1:6" ht="313.5" customHeight="1">
      <c r="A137" s="152"/>
      <c r="B137" s="167" t="s">
        <v>387</v>
      </c>
      <c r="C137" s="164"/>
      <c r="D137" s="164"/>
      <c r="E137" s="164"/>
      <c r="F137" s="170"/>
    </row>
    <row r="138" spans="1:6">
      <c r="A138" s="181"/>
      <c r="B138" s="157" t="s">
        <v>388</v>
      </c>
      <c r="C138" s="151" t="s">
        <v>325</v>
      </c>
      <c r="D138" s="185">
        <v>17.5</v>
      </c>
      <c r="E138" s="168"/>
      <c r="F138" s="168">
        <f>D138*E138</f>
        <v>0</v>
      </c>
    </row>
    <row r="139" spans="1:6">
      <c r="A139" s="152"/>
      <c r="B139" s="157" t="s">
        <v>389</v>
      </c>
      <c r="C139" s="151" t="s">
        <v>325</v>
      </c>
      <c r="D139" s="185">
        <v>62.5</v>
      </c>
      <c r="E139" s="168"/>
      <c r="F139" s="168">
        <f>D139*E139</f>
        <v>0</v>
      </c>
    </row>
    <row r="140" spans="1:6">
      <c r="A140" s="184"/>
      <c r="B140" s="157" t="s">
        <v>390</v>
      </c>
      <c r="C140" s="151" t="s">
        <v>325</v>
      </c>
      <c r="D140" s="185">
        <v>20.55</v>
      </c>
      <c r="E140" s="168"/>
      <c r="F140" s="168">
        <f>D140*E140</f>
        <v>0</v>
      </c>
    </row>
    <row r="141" spans="1:6">
      <c r="A141" s="152"/>
      <c r="B141" s="157"/>
      <c r="C141" s="164"/>
      <c r="D141" s="164"/>
      <c r="E141" s="164"/>
      <c r="F141" s="170"/>
    </row>
    <row r="142" spans="1:6">
      <c r="A142" s="153" t="s">
        <v>391</v>
      </c>
      <c r="B142" s="154" t="s">
        <v>392</v>
      </c>
      <c r="C142" s="155"/>
      <c r="D142" s="155"/>
      <c r="E142" s="155"/>
      <c r="F142" s="155"/>
    </row>
    <row r="143" spans="1:6" ht="25.5">
      <c r="A143" s="184" t="s">
        <v>393</v>
      </c>
      <c r="B143" s="157" t="s">
        <v>394</v>
      </c>
      <c r="C143" s="164"/>
      <c r="D143" s="164"/>
      <c r="E143" s="164"/>
      <c r="F143" s="170"/>
    </row>
    <row r="144" spans="1:6" ht="262.5" customHeight="1">
      <c r="A144" s="152"/>
      <c r="B144" s="157" t="s">
        <v>395</v>
      </c>
      <c r="C144" s="164"/>
      <c r="D144" s="164"/>
      <c r="E144" s="164"/>
      <c r="F144" s="170"/>
    </row>
    <row r="145" spans="1:8">
      <c r="A145" s="152"/>
      <c r="B145" s="157" t="s">
        <v>396</v>
      </c>
      <c r="C145" s="151" t="s">
        <v>325</v>
      </c>
      <c r="D145" s="151">
        <v>42.7</v>
      </c>
      <c r="E145" s="168"/>
      <c r="F145" s="168">
        <f>D145*E145</f>
        <v>0</v>
      </c>
    </row>
    <row r="146" spans="1:8">
      <c r="A146" s="152"/>
      <c r="B146" s="186"/>
      <c r="C146" s="164"/>
      <c r="D146" s="164"/>
      <c r="E146" s="164"/>
      <c r="F146" s="170"/>
    </row>
    <row r="147" spans="1:8">
      <c r="A147" s="181" t="s">
        <v>397</v>
      </c>
      <c r="B147" s="157" t="s">
        <v>398</v>
      </c>
      <c r="C147" s="164"/>
      <c r="D147" s="164"/>
      <c r="E147" s="164"/>
      <c r="F147" s="170"/>
    </row>
    <row r="148" spans="1:8" ht="286.5" customHeight="1">
      <c r="A148" s="152"/>
      <c r="B148" s="167" t="s">
        <v>399</v>
      </c>
      <c r="C148" s="164"/>
      <c r="D148" s="164"/>
      <c r="E148" s="164"/>
      <c r="F148" s="170"/>
    </row>
    <row r="149" spans="1:8">
      <c r="A149" s="181"/>
      <c r="B149" s="157" t="s">
        <v>389</v>
      </c>
      <c r="C149" s="151" t="s">
        <v>325</v>
      </c>
      <c r="D149" s="185">
        <v>10</v>
      </c>
      <c r="E149" s="168"/>
      <c r="F149" s="168">
        <f>D149*E149</f>
        <v>0</v>
      </c>
    </row>
    <row r="150" spans="1:8">
      <c r="A150" s="184"/>
      <c r="B150" s="157" t="s">
        <v>390</v>
      </c>
      <c r="C150" s="151" t="s">
        <v>325</v>
      </c>
      <c r="D150" s="185">
        <v>36</v>
      </c>
      <c r="E150" s="168"/>
      <c r="F150" s="168">
        <f>D150*E150</f>
        <v>0</v>
      </c>
      <c r="H150" s="134"/>
    </row>
    <row r="151" spans="1:8">
      <c r="A151" s="181"/>
      <c r="B151" s="174"/>
      <c r="C151" s="136"/>
      <c r="D151" s="179"/>
      <c r="E151" s="133"/>
      <c r="F151" s="133"/>
    </row>
    <row r="152" spans="1:8">
      <c r="A152" s="153" t="s">
        <v>400</v>
      </c>
      <c r="B152" s="154" t="s">
        <v>401</v>
      </c>
      <c r="C152" s="155"/>
      <c r="D152" s="155"/>
      <c r="E152" s="155"/>
      <c r="F152" s="155"/>
    </row>
    <row r="153" spans="1:8" ht="25.5">
      <c r="A153" s="184" t="s">
        <v>381</v>
      </c>
      <c r="B153" s="157" t="s">
        <v>402</v>
      </c>
      <c r="C153" s="164"/>
      <c r="D153" s="164"/>
      <c r="E153" s="164"/>
      <c r="F153" s="170"/>
    </row>
    <row r="154" spans="1:8" ht="63.75">
      <c r="A154" s="181"/>
      <c r="B154" s="157" t="s">
        <v>403</v>
      </c>
      <c r="C154" s="136"/>
      <c r="D154" s="179"/>
      <c r="E154" s="133"/>
      <c r="F154" s="133"/>
    </row>
    <row r="155" spans="1:8">
      <c r="A155" s="152"/>
      <c r="B155" s="157" t="s">
        <v>404</v>
      </c>
      <c r="C155" s="151" t="s">
        <v>24</v>
      </c>
      <c r="D155" s="151">
        <v>51.94</v>
      </c>
      <c r="E155" s="168"/>
      <c r="F155" s="168">
        <f>D155*E155</f>
        <v>0</v>
      </c>
    </row>
    <row r="156" spans="1:8">
      <c r="A156" s="152"/>
      <c r="B156" s="157"/>
      <c r="C156" s="151"/>
      <c r="D156" s="151"/>
      <c r="E156" s="164"/>
      <c r="F156" s="170"/>
    </row>
    <row r="157" spans="1:8">
      <c r="A157" s="153"/>
      <c r="B157" s="154" t="s">
        <v>405</v>
      </c>
      <c r="C157" s="155"/>
      <c r="D157" s="155"/>
      <c r="E157" s="155"/>
      <c r="F157" s="173">
        <f>SUM(F81:F155)</f>
        <v>0</v>
      </c>
    </row>
    <row r="158" spans="1:8">
      <c r="A158" s="152"/>
      <c r="B158" s="186"/>
      <c r="C158" s="164"/>
      <c r="D158" s="164"/>
      <c r="E158" s="164"/>
      <c r="F158" s="170"/>
    </row>
    <row r="159" spans="1:8">
      <c r="A159" s="153" t="s">
        <v>13</v>
      </c>
      <c r="B159" s="154" t="s">
        <v>56</v>
      </c>
      <c r="C159" s="155"/>
      <c r="D159" s="155"/>
      <c r="E159" s="155"/>
      <c r="F159" s="155"/>
    </row>
    <row r="160" spans="1:8" ht="63.75">
      <c r="A160" s="152"/>
      <c r="B160" s="157" t="s">
        <v>406</v>
      </c>
      <c r="C160" s="151"/>
      <c r="D160" s="151"/>
      <c r="E160" s="164"/>
      <c r="F160" s="170"/>
    </row>
    <row r="161" spans="1:6">
      <c r="A161" s="152"/>
      <c r="B161" s="157"/>
      <c r="C161" s="151"/>
      <c r="D161" s="151"/>
      <c r="E161" s="164"/>
      <c r="F161" s="170"/>
    </row>
    <row r="162" spans="1:6">
      <c r="A162" s="153" t="s">
        <v>407</v>
      </c>
      <c r="B162" s="154" t="s">
        <v>408</v>
      </c>
      <c r="C162" s="155"/>
      <c r="D162" s="155"/>
      <c r="E162" s="155"/>
      <c r="F162" s="155"/>
    </row>
    <row r="163" spans="1:6" ht="104.25" customHeight="1">
      <c r="A163" s="181"/>
      <c r="B163" s="157" t="s">
        <v>409</v>
      </c>
      <c r="C163" s="136"/>
      <c r="D163" s="179"/>
      <c r="E163" s="133"/>
      <c r="F163" s="133"/>
    </row>
    <row r="164" spans="1:6">
      <c r="A164" s="152"/>
      <c r="B164" s="157" t="s">
        <v>410</v>
      </c>
      <c r="C164" s="151" t="s">
        <v>7</v>
      </c>
      <c r="D164" s="151">
        <v>13</v>
      </c>
      <c r="E164" s="168"/>
      <c r="F164" s="168">
        <f>D164*E164</f>
        <v>0</v>
      </c>
    </row>
    <row r="165" spans="1:6">
      <c r="A165" s="152"/>
      <c r="B165" s="157"/>
      <c r="C165" s="151"/>
      <c r="D165" s="151"/>
      <c r="E165" s="164"/>
      <c r="F165" s="170"/>
    </row>
    <row r="166" spans="1:6">
      <c r="A166" s="153"/>
      <c r="B166" s="154" t="s">
        <v>411</v>
      </c>
      <c r="C166" s="155"/>
      <c r="D166" s="155"/>
      <c r="E166" s="155"/>
      <c r="F166" s="173">
        <f>F164</f>
        <v>0</v>
      </c>
    </row>
    <row r="167" spans="1:6">
      <c r="A167" s="156"/>
    </row>
    <row r="168" spans="1:6" ht="21.75" customHeight="1">
      <c r="A168" s="393" t="s">
        <v>627</v>
      </c>
      <c r="B168" s="393"/>
      <c r="C168" s="393"/>
      <c r="D168" s="393"/>
    </row>
    <row r="169" spans="1:6" ht="21.75" customHeight="1">
      <c r="A169" s="392" t="s">
        <v>412</v>
      </c>
      <c r="B169" s="392"/>
      <c r="C169" s="392"/>
      <c r="D169" s="392"/>
      <c r="F169" s="134">
        <f>F59</f>
        <v>0</v>
      </c>
    </row>
    <row r="170" spans="1:6" ht="21.75" customHeight="1">
      <c r="A170" s="392" t="s">
        <v>413</v>
      </c>
      <c r="B170" s="392"/>
      <c r="C170" s="392"/>
      <c r="D170" s="392"/>
      <c r="F170" s="134">
        <f>F77</f>
        <v>0</v>
      </c>
    </row>
    <row r="171" spans="1:6" ht="21.75" customHeight="1">
      <c r="A171" s="392" t="s">
        <v>414</v>
      </c>
      <c r="B171" s="392"/>
      <c r="C171" s="392"/>
      <c r="D171" s="392"/>
      <c r="F171" s="134">
        <f>F157</f>
        <v>0</v>
      </c>
    </row>
    <row r="172" spans="1:6" ht="21.75" customHeight="1">
      <c r="A172" s="395" t="s">
        <v>415</v>
      </c>
      <c r="B172" s="395"/>
      <c r="C172" s="395"/>
      <c r="D172" s="395"/>
      <c r="F172" s="134">
        <f>SUM(F83:F114)</f>
        <v>0</v>
      </c>
    </row>
    <row r="173" spans="1:6" ht="21.75" customHeight="1">
      <c r="A173" s="395" t="s">
        <v>416</v>
      </c>
      <c r="B173" s="395"/>
      <c r="C173" s="395"/>
      <c r="D173" s="395"/>
      <c r="F173" s="134">
        <f>SUM(F117:F129)</f>
        <v>0</v>
      </c>
    </row>
    <row r="174" spans="1:6" ht="21.75" customHeight="1">
      <c r="A174" s="395" t="s">
        <v>417</v>
      </c>
      <c r="B174" s="395"/>
      <c r="C174" s="395"/>
      <c r="D174" s="395"/>
      <c r="F174" s="134">
        <f>SUM(F132:F140)</f>
        <v>0</v>
      </c>
    </row>
    <row r="175" spans="1:6" ht="21.75" customHeight="1">
      <c r="A175" s="395" t="s">
        <v>418</v>
      </c>
      <c r="B175" s="395"/>
      <c r="C175" s="395"/>
      <c r="D175" s="395"/>
      <c r="F175" s="134">
        <f>SUM(F143:F150)</f>
        <v>0</v>
      </c>
    </row>
    <row r="176" spans="1:6" ht="21.75" customHeight="1">
      <c r="A176" s="395" t="s">
        <v>419</v>
      </c>
      <c r="B176" s="395"/>
      <c r="C176" s="395"/>
      <c r="D176" s="395"/>
      <c r="F176" s="134">
        <f>SUM(F153:F155)</f>
        <v>0</v>
      </c>
    </row>
    <row r="177" spans="1:6" ht="21.75" customHeight="1">
      <c r="A177" s="392" t="s">
        <v>420</v>
      </c>
      <c r="B177" s="392"/>
      <c r="C177" s="392"/>
      <c r="D177" s="392"/>
      <c r="F177" s="134">
        <f>F164</f>
        <v>0</v>
      </c>
    </row>
    <row r="178" spans="1:6" ht="21.75" customHeight="1">
      <c r="A178" s="393" t="s">
        <v>421</v>
      </c>
      <c r="B178" s="393"/>
      <c r="C178" s="393"/>
      <c r="D178" s="393"/>
      <c r="F178" s="134">
        <f>SUM(F169:F171)+F177</f>
        <v>0</v>
      </c>
    </row>
    <row r="179" spans="1:6" ht="92.25" customHeight="1">
      <c r="A179" s="394" t="s">
        <v>422</v>
      </c>
      <c r="B179" s="393"/>
      <c r="C179" s="393"/>
      <c r="D179" s="393"/>
      <c r="F179" s="134"/>
    </row>
    <row r="180" spans="1:6" ht="21.75" customHeight="1">
      <c r="A180" s="391" t="s">
        <v>423</v>
      </c>
      <c r="B180" s="391"/>
      <c r="C180" s="391"/>
      <c r="D180" s="391"/>
      <c r="F180" s="134">
        <f>F178*0.2</f>
        <v>0</v>
      </c>
    </row>
    <row r="181" spans="1:6" ht="21.75" customHeight="1">
      <c r="A181" s="391" t="s">
        <v>424</v>
      </c>
      <c r="B181" s="391"/>
      <c r="C181" s="391"/>
      <c r="D181" s="391"/>
      <c r="F181" s="134">
        <f>(F178+F180)*0.05</f>
        <v>0</v>
      </c>
    </row>
    <row r="182" spans="1:6" ht="21.75" customHeight="1">
      <c r="A182" s="391" t="s">
        <v>632</v>
      </c>
      <c r="B182" s="391"/>
      <c r="C182" s="391"/>
      <c r="D182" s="391"/>
      <c r="F182" s="134">
        <f>SUM(F178:F181)</f>
        <v>0</v>
      </c>
    </row>
    <row r="183" spans="1:6" ht="21.75" customHeight="1">
      <c r="A183" s="391" t="s">
        <v>425</v>
      </c>
      <c r="B183" s="391"/>
      <c r="C183" s="391"/>
      <c r="D183" s="391"/>
      <c r="F183" s="134">
        <f>F182*0.25</f>
        <v>0</v>
      </c>
    </row>
    <row r="184" spans="1:6" ht="21.75" customHeight="1">
      <c r="A184" s="391" t="s">
        <v>633</v>
      </c>
      <c r="B184" s="391"/>
      <c r="C184" s="391"/>
      <c r="D184" s="391"/>
      <c r="F184" s="134">
        <f>F182*1.25</f>
        <v>0</v>
      </c>
    </row>
    <row r="188" spans="1:6">
      <c r="B188" s="187"/>
    </row>
    <row r="189" spans="1:6">
      <c r="B189" s="187"/>
    </row>
  </sheetData>
  <dataConsolidate/>
  <mergeCells count="20">
    <mergeCell ref="A176:D176"/>
    <mergeCell ref="A44:F44"/>
    <mergeCell ref="C118:C120"/>
    <mergeCell ref="D118:D120"/>
    <mergeCell ref="A168:D168"/>
    <mergeCell ref="A169:D169"/>
    <mergeCell ref="A170:D170"/>
    <mergeCell ref="A171:D171"/>
    <mergeCell ref="A172:D172"/>
    <mergeCell ref="A173:D173"/>
    <mergeCell ref="A174:D174"/>
    <mergeCell ref="A175:D175"/>
    <mergeCell ref="A183:D183"/>
    <mergeCell ref="A184:D184"/>
    <mergeCell ref="A177:D177"/>
    <mergeCell ref="A178:D178"/>
    <mergeCell ref="A179:D179"/>
    <mergeCell ref="A180:D180"/>
    <mergeCell ref="A181:D181"/>
    <mergeCell ref="A182:D182"/>
  </mergeCells>
  <pageMargins left="0.9055118110236221" right="0.31496062992125984" top="0.74803149606299213" bottom="0.74803149606299213" header="0.31496062992125984" footer="0.31496062992125984"/>
  <pageSetup paperSize="9" orientation="portrait" r:id="rId1"/>
  <rowBreaks count="9" manualBreakCount="9">
    <brk id="42" max="5" man="1"/>
    <brk id="55" max="5" man="1"/>
    <brk id="78" max="5" man="1"/>
    <brk id="92" max="5" man="1"/>
    <brk id="111" max="5" man="1"/>
    <brk id="130" max="5" man="1"/>
    <brk id="141" max="5" man="1"/>
    <brk id="151" max="5" man="1"/>
    <brk id="167"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D515E-5647-41E5-BED8-A31D7EF78A46}">
  <sheetPr codeName="List1"/>
  <dimension ref="A2:CE212"/>
  <sheetViews>
    <sheetView showZeros="0" tabSelected="1" view="pageBreakPreview" topLeftCell="A20" zoomScaleNormal="130" zoomScaleSheetLayoutView="100" workbookViewId="0">
      <selection activeCell="F27" sqref="F27"/>
    </sheetView>
  </sheetViews>
  <sheetFormatPr defaultColWidth="11.5703125" defaultRowHeight="10.5"/>
  <cols>
    <col min="1" max="1" width="5.7109375" style="361" customWidth="1"/>
    <col min="2" max="2" width="8.28515625" style="361" customWidth="1"/>
    <col min="3" max="3" width="42" style="207" customWidth="1"/>
    <col min="4" max="4" width="5" style="227" customWidth="1"/>
    <col min="5" max="5" width="9" style="217" customWidth="1"/>
    <col min="6" max="6" width="8.7109375" style="218" customWidth="1"/>
    <col min="7" max="7" width="10.85546875" style="218" customWidth="1"/>
    <col min="8" max="256" width="11.5703125" style="193"/>
    <col min="257" max="257" width="5.7109375" style="193" customWidth="1"/>
    <col min="258" max="258" width="8.28515625" style="193" customWidth="1"/>
    <col min="259" max="259" width="54.7109375" style="193" customWidth="1"/>
    <col min="260" max="260" width="4.5703125" style="193" customWidth="1"/>
    <col min="261" max="261" width="8.5703125" style="193" bestFit="1" customWidth="1"/>
    <col min="262" max="262" width="8.140625" style="193" bestFit="1" customWidth="1"/>
    <col min="263" max="263" width="13.85546875" style="193" customWidth="1"/>
    <col min="264" max="512" width="11.5703125" style="193"/>
    <col min="513" max="513" width="5.7109375" style="193" customWidth="1"/>
    <col min="514" max="514" width="8.28515625" style="193" customWidth="1"/>
    <col min="515" max="515" width="54.7109375" style="193" customWidth="1"/>
    <col min="516" max="516" width="4.5703125" style="193" customWidth="1"/>
    <col min="517" max="517" width="8.5703125" style="193" bestFit="1" customWidth="1"/>
    <col min="518" max="518" width="8.140625" style="193" bestFit="1" customWidth="1"/>
    <col min="519" max="519" width="13.85546875" style="193" customWidth="1"/>
    <col min="520" max="768" width="11.5703125" style="193"/>
    <col min="769" max="769" width="5.7109375" style="193" customWidth="1"/>
    <col min="770" max="770" width="8.28515625" style="193" customWidth="1"/>
    <col min="771" max="771" width="54.7109375" style="193" customWidth="1"/>
    <col min="772" max="772" width="4.5703125" style="193" customWidth="1"/>
    <col min="773" max="773" width="8.5703125" style="193" bestFit="1" customWidth="1"/>
    <col min="774" max="774" width="8.140625" style="193" bestFit="1" customWidth="1"/>
    <col min="775" max="775" width="13.85546875" style="193" customWidth="1"/>
    <col min="776" max="1024" width="11.5703125" style="193"/>
    <col min="1025" max="1025" width="5.7109375" style="193" customWidth="1"/>
    <col min="1026" max="1026" width="8.28515625" style="193" customWidth="1"/>
    <col min="1027" max="1027" width="54.7109375" style="193" customWidth="1"/>
    <col min="1028" max="1028" width="4.5703125" style="193" customWidth="1"/>
    <col min="1029" max="1029" width="8.5703125" style="193" bestFit="1" customWidth="1"/>
    <col min="1030" max="1030" width="8.140625" style="193" bestFit="1" customWidth="1"/>
    <col min="1031" max="1031" width="13.85546875" style="193" customWidth="1"/>
    <col min="1032" max="1280" width="11.5703125" style="193"/>
    <col min="1281" max="1281" width="5.7109375" style="193" customWidth="1"/>
    <col min="1282" max="1282" width="8.28515625" style="193" customWidth="1"/>
    <col min="1283" max="1283" width="54.7109375" style="193" customWidth="1"/>
    <col min="1284" max="1284" width="4.5703125" style="193" customWidth="1"/>
    <col min="1285" max="1285" width="8.5703125" style="193" bestFit="1" customWidth="1"/>
    <col min="1286" max="1286" width="8.140625" style="193" bestFit="1" customWidth="1"/>
    <col min="1287" max="1287" width="13.85546875" style="193" customWidth="1"/>
    <col min="1288" max="1536" width="11.5703125" style="193"/>
    <col min="1537" max="1537" width="5.7109375" style="193" customWidth="1"/>
    <col min="1538" max="1538" width="8.28515625" style="193" customWidth="1"/>
    <col min="1539" max="1539" width="54.7109375" style="193" customWidth="1"/>
    <col min="1540" max="1540" width="4.5703125" style="193" customWidth="1"/>
    <col min="1541" max="1541" width="8.5703125" style="193" bestFit="1" customWidth="1"/>
    <col min="1542" max="1542" width="8.140625" style="193" bestFit="1" customWidth="1"/>
    <col min="1543" max="1543" width="13.85546875" style="193" customWidth="1"/>
    <col min="1544" max="1792" width="11.5703125" style="193"/>
    <col min="1793" max="1793" width="5.7109375" style="193" customWidth="1"/>
    <col min="1794" max="1794" width="8.28515625" style="193" customWidth="1"/>
    <col min="1795" max="1795" width="54.7109375" style="193" customWidth="1"/>
    <col min="1796" max="1796" width="4.5703125" style="193" customWidth="1"/>
    <col min="1797" max="1797" width="8.5703125" style="193" bestFit="1" customWidth="1"/>
    <col min="1798" max="1798" width="8.140625" style="193" bestFit="1" customWidth="1"/>
    <col min="1799" max="1799" width="13.85546875" style="193" customWidth="1"/>
    <col min="1800" max="2048" width="11.5703125" style="193"/>
    <col min="2049" max="2049" width="5.7109375" style="193" customWidth="1"/>
    <col min="2050" max="2050" width="8.28515625" style="193" customWidth="1"/>
    <col min="2051" max="2051" width="54.7109375" style="193" customWidth="1"/>
    <col min="2052" max="2052" width="4.5703125" style="193" customWidth="1"/>
    <col min="2053" max="2053" width="8.5703125" style="193" bestFit="1" customWidth="1"/>
    <col min="2054" max="2054" width="8.140625" style="193" bestFit="1" customWidth="1"/>
    <col min="2055" max="2055" width="13.85546875" style="193" customWidth="1"/>
    <col min="2056" max="2304" width="11.5703125" style="193"/>
    <col min="2305" max="2305" width="5.7109375" style="193" customWidth="1"/>
    <col min="2306" max="2306" width="8.28515625" style="193" customWidth="1"/>
    <col min="2307" max="2307" width="54.7109375" style="193" customWidth="1"/>
    <col min="2308" max="2308" width="4.5703125" style="193" customWidth="1"/>
    <col min="2309" max="2309" width="8.5703125" style="193" bestFit="1" customWidth="1"/>
    <col min="2310" max="2310" width="8.140625" style="193" bestFit="1" customWidth="1"/>
    <col min="2311" max="2311" width="13.85546875" style="193" customWidth="1"/>
    <col min="2312" max="2560" width="11.5703125" style="193"/>
    <col min="2561" max="2561" width="5.7109375" style="193" customWidth="1"/>
    <col min="2562" max="2562" width="8.28515625" style="193" customWidth="1"/>
    <col min="2563" max="2563" width="54.7109375" style="193" customWidth="1"/>
    <col min="2564" max="2564" width="4.5703125" style="193" customWidth="1"/>
    <col min="2565" max="2565" width="8.5703125" style="193" bestFit="1" customWidth="1"/>
    <col min="2566" max="2566" width="8.140625" style="193" bestFit="1" customWidth="1"/>
    <col min="2567" max="2567" width="13.85546875" style="193" customWidth="1"/>
    <col min="2568" max="2816" width="11.5703125" style="193"/>
    <col min="2817" max="2817" width="5.7109375" style="193" customWidth="1"/>
    <col min="2818" max="2818" width="8.28515625" style="193" customWidth="1"/>
    <col min="2819" max="2819" width="54.7109375" style="193" customWidth="1"/>
    <col min="2820" max="2820" width="4.5703125" style="193" customWidth="1"/>
    <col min="2821" max="2821" width="8.5703125" style="193" bestFit="1" customWidth="1"/>
    <col min="2822" max="2822" width="8.140625" style="193" bestFit="1" customWidth="1"/>
    <col min="2823" max="2823" width="13.85546875" style="193" customWidth="1"/>
    <col min="2824" max="3072" width="11.5703125" style="193"/>
    <col min="3073" max="3073" width="5.7109375" style="193" customWidth="1"/>
    <col min="3074" max="3074" width="8.28515625" style="193" customWidth="1"/>
    <col min="3075" max="3075" width="54.7109375" style="193" customWidth="1"/>
    <col min="3076" max="3076" width="4.5703125" style="193" customWidth="1"/>
    <col min="3077" max="3077" width="8.5703125" style="193" bestFit="1" customWidth="1"/>
    <col min="3078" max="3078" width="8.140625" style="193" bestFit="1" customWidth="1"/>
    <col min="3079" max="3079" width="13.85546875" style="193" customWidth="1"/>
    <col min="3080" max="3328" width="11.5703125" style="193"/>
    <col min="3329" max="3329" width="5.7109375" style="193" customWidth="1"/>
    <col min="3330" max="3330" width="8.28515625" style="193" customWidth="1"/>
    <col min="3331" max="3331" width="54.7109375" style="193" customWidth="1"/>
    <col min="3332" max="3332" width="4.5703125" style="193" customWidth="1"/>
    <col min="3333" max="3333" width="8.5703125" style="193" bestFit="1" customWidth="1"/>
    <col min="3334" max="3334" width="8.140625" style="193" bestFit="1" customWidth="1"/>
    <col min="3335" max="3335" width="13.85546875" style="193" customWidth="1"/>
    <col min="3336" max="3584" width="11.5703125" style="193"/>
    <col min="3585" max="3585" width="5.7109375" style="193" customWidth="1"/>
    <col min="3586" max="3586" width="8.28515625" style="193" customWidth="1"/>
    <col min="3587" max="3587" width="54.7109375" style="193" customWidth="1"/>
    <col min="3588" max="3588" width="4.5703125" style="193" customWidth="1"/>
    <col min="3589" max="3589" width="8.5703125" style="193" bestFit="1" customWidth="1"/>
    <col min="3590" max="3590" width="8.140625" style="193" bestFit="1" customWidth="1"/>
    <col min="3591" max="3591" width="13.85546875" style="193" customWidth="1"/>
    <col min="3592" max="3840" width="11.5703125" style="193"/>
    <col min="3841" max="3841" width="5.7109375" style="193" customWidth="1"/>
    <col min="3842" max="3842" width="8.28515625" style="193" customWidth="1"/>
    <col min="3843" max="3843" width="54.7109375" style="193" customWidth="1"/>
    <col min="3844" max="3844" width="4.5703125" style="193" customWidth="1"/>
    <col min="3845" max="3845" width="8.5703125" style="193" bestFit="1" customWidth="1"/>
    <col min="3846" max="3846" width="8.140625" style="193" bestFit="1" customWidth="1"/>
    <col min="3847" max="3847" width="13.85546875" style="193" customWidth="1"/>
    <col min="3848" max="4096" width="11.5703125" style="193"/>
    <col min="4097" max="4097" width="5.7109375" style="193" customWidth="1"/>
    <col min="4098" max="4098" width="8.28515625" style="193" customWidth="1"/>
    <col min="4099" max="4099" width="54.7109375" style="193" customWidth="1"/>
    <col min="4100" max="4100" width="4.5703125" style="193" customWidth="1"/>
    <col min="4101" max="4101" width="8.5703125" style="193" bestFit="1" customWidth="1"/>
    <col min="4102" max="4102" width="8.140625" style="193" bestFit="1" customWidth="1"/>
    <col min="4103" max="4103" width="13.85546875" style="193" customWidth="1"/>
    <col min="4104" max="4352" width="11.5703125" style="193"/>
    <col min="4353" max="4353" width="5.7109375" style="193" customWidth="1"/>
    <col min="4354" max="4354" width="8.28515625" style="193" customWidth="1"/>
    <col min="4355" max="4355" width="54.7109375" style="193" customWidth="1"/>
    <col min="4356" max="4356" width="4.5703125" style="193" customWidth="1"/>
    <col min="4357" max="4357" width="8.5703125" style="193" bestFit="1" customWidth="1"/>
    <col min="4358" max="4358" width="8.140625" style="193" bestFit="1" customWidth="1"/>
    <col min="4359" max="4359" width="13.85546875" style="193" customWidth="1"/>
    <col min="4360" max="4608" width="11.5703125" style="193"/>
    <col min="4609" max="4609" width="5.7109375" style="193" customWidth="1"/>
    <col min="4610" max="4610" width="8.28515625" style="193" customWidth="1"/>
    <col min="4611" max="4611" width="54.7109375" style="193" customWidth="1"/>
    <col min="4612" max="4612" width="4.5703125" style="193" customWidth="1"/>
    <col min="4613" max="4613" width="8.5703125" style="193" bestFit="1" customWidth="1"/>
    <col min="4614" max="4614" width="8.140625" style="193" bestFit="1" customWidth="1"/>
    <col min="4615" max="4615" width="13.85546875" style="193" customWidth="1"/>
    <col min="4616" max="4864" width="11.5703125" style="193"/>
    <col min="4865" max="4865" width="5.7109375" style="193" customWidth="1"/>
    <col min="4866" max="4866" width="8.28515625" style="193" customWidth="1"/>
    <col min="4867" max="4867" width="54.7109375" style="193" customWidth="1"/>
    <col min="4868" max="4868" width="4.5703125" style="193" customWidth="1"/>
    <col min="4869" max="4869" width="8.5703125" style="193" bestFit="1" customWidth="1"/>
    <col min="4870" max="4870" width="8.140625" style="193" bestFit="1" customWidth="1"/>
    <col min="4871" max="4871" width="13.85546875" style="193" customWidth="1"/>
    <col min="4872" max="5120" width="11.5703125" style="193"/>
    <col min="5121" max="5121" width="5.7109375" style="193" customWidth="1"/>
    <col min="5122" max="5122" width="8.28515625" style="193" customWidth="1"/>
    <col min="5123" max="5123" width="54.7109375" style="193" customWidth="1"/>
    <col min="5124" max="5124" width="4.5703125" style="193" customWidth="1"/>
    <col min="5125" max="5125" width="8.5703125" style="193" bestFit="1" customWidth="1"/>
    <col min="5126" max="5126" width="8.140625" style="193" bestFit="1" customWidth="1"/>
    <col min="5127" max="5127" width="13.85546875" style="193" customWidth="1"/>
    <col min="5128" max="5376" width="11.5703125" style="193"/>
    <col min="5377" max="5377" width="5.7109375" style="193" customWidth="1"/>
    <col min="5378" max="5378" width="8.28515625" style="193" customWidth="1"/>
    <col min="5379" max="5379" width="54.7109375" style="193" customWidth="1"/>
    <col min="5380" max="5380" width="4.5703125" style="193" customWidth="1"/>
    <col min="5381" max="5381" width="8.5703125" style="193" bestFit="1" customWidth="1"/>
    <col min="5382" max="5382" width="8.140625" style="193" bestFit="1" customWidth="1"/>
    <col min="5383" max="5383" width="13.85546875" style="193" customWidth="1"/>
    <col min="5384" max="5632" width="11.5703125" style="193"/>
    <col min="5633" max="5633" width="5.7109375" style="193" customWidth="1"/>
    <col min="5634" max="5634" width="8.28515625" style="193" customWidth="1"/>
    <col min="5635" max="5635" width="54.7109375" style="193" customWidth="1"/>
    <col min="5636" max="5636" width="4.5703125" style="193" customWidth="1"/>
    <col min="5637" max="5637" width="8.5703125" style="193" bestFit="1" customWidth="1"/>
    <col min="5638" max="5638" width="8.140625" style="193" bestFit="1" customWidth="1"/>
    <col min="5639" max="5639" width="13.85546875" style="193" customWidth="1"/>
    <col min="5640" max="5888" width="11.5703125" style="193"/>
    <col min="5889" max="5889" width="5.7109375" style="193" customWidth="1"/>
    <col min="5890" max="5890" width="8.28515625" style="193" customWidth="1"/>
    <col min="5891" max="5891" width="54.7109375" style="193" customWidth="1"/>
    <col min="5892" max="5892" width="4.5703125" style="193" customWidth="1"/>
    <col min="5893" max="5893" width="8.5703125" style="193" bestFit="1" customWidth="1"/>
    <col min="5894" max="5894" width="8.140625" style="193" bestFit="1" customWidth="1"/>
    <col min="5895" max="5895" width="13.85546875" style="193" customWidth="1"/>
    <col min="5896" max="6144" width="11.5703125" style="193"/>
    <col min="6145" max="6145" width="5.7109375" style="193" customWidth="1"/>
    <col min="6146" max="6146" width="8.28515625" style="193" customWidth="1"/>
    <col min="6147" max="6147" width="54.7109375" style="193" customWidth="1"/>
    <col min="6148" max="6148" width="4.5703125" style="193" customWidth="1"/>
    <col min="6149" max="6149" width="8.5703125" style="193" bestFit="1" customWidth="1"/>
    <col min="6150" max="6150" width="8.140625" style="193" bestFit="1" customWidth="1"/>
    <col min="6151" max="6151" width="13.85546875" style="193" customWidth="1"/>
    <col min="6152" max="6400" width="11.5703125" style="193"/>
    <col min="6401" max="6401" width="5.7109375" style="193" customWidth="1"/>
    <col min="6402" max="6402" width="8.28515625" style="193" customWidth="1"/>
    <col min="6403" max="6403" width="54.7109375" style="193" customWidth="1"/>
    <col min="6404" max="6404" width="4.5703125" style="193" customWidth="1"/>
    <col min="6405" max="6405" width="8.5703125" style="193" bestFit="1" customWidth="1"/>
    <col min="6406" max="6406" width="8.140625" style="193" bestFit="1" customWidth="1"/>
    <col min="6407" max="6407" width="13.85546875" style="193" customWidth="1"/>
    <col min="6408" max="6656" width="11.5703125" style="193"/>
    <col min="6657" max="6657" width="5.7109375" style="193" customWidth="1"/>
    <col min="6658" max="6658" width="8.28515625" style="193" customWidth="1"/>
    <col min="6659" max="6659" width="54.7109375" style="193" customWidth="1"/>
    <col min="6660" max="6660" width="4.5703125" style="193" customWidth="1"/>
    <col min="6661" max="6661" width="8.5703125" style="193" bestFit="1" customWidth="1"/>
    <col min="6662" max="6662" width="8.140625" style="193" bestFit="1" customWidth="1"/>
    <col min="6663" max="6663" width="13.85546875" style="193" customWidth="1"/>
    <col min="6664" max="6912" width="11.5703125" style="193"/>
    <col min="6913" max="6913" width="5.7109375" style="193" customWidth="1"/>
    <col min="6914" max="6914" width="8.28515625" style="193" customWidth="1"/>
    <col min="6915" max="6915" width="54.7109375" style="193" customWidth="1"/>
    <col min="6916" max="6916" width="4.5703125" style="193" customWidth="1"/>
    <col min="6917" max="6917" width="8.5703125" style="193" bestFit="1" customWidth="1"/>
    <col min="6918" max="6918" width="8.140625" style="193" bestFit="1" customWidth="1"/>
    <col min="6919" max="6919" width="13.85546875" style="193" customWidth="1"/>
    <col min="6920" max="7168" width="11.5703125" style="193"/>
    <col min="7169" max="7169" width="5.7109375" style="193" customWidth="1"/>
    <col min="7170" max="7170" width="8.28515625" style="193" customWidth="1"/>
    <col min="7171" max="7171" width="54.7109375" style="193" customWidth="1"/>
    <col min="7172" max="7172" width="4.5703125" style="193" customWidth="1"/>
    <col min="7173" max="7173" width="8.5703125" style="193" bestFit="1" customWidth="1"/>
    <col min="7174" max="7174" width="8.140625" style="193" bestFit="1" customWidth="1"/>
    <col min="7175" max="7175" width="13.85546875" style="193" customWidth="1"/>
    <col min="7176" max="7424" width="11.5703125" style="193"/>
    <col min="7425" max="7425" width="5.7109375" style="193" customWidth="1"/>
    <col min="7426" max="7426" width="8.28515625" style="193" customWidth="1"/>
    <col min="7427" max="7427" width="54.7109375" style="193" customWidth="1"/>
    <col min="7428" max="7428" width="4.5703125" style="193" customWidth="1"/>
    <col min="7429" max="7429" width="8.5703125" style="193" bestFit="1" customWidth="1"/>
    <col min="7430" max="7430" width="8.140625" style="193" bestFit="1" customWidth="1"/>
    <col min="7431" max="7431" width="13.85546875" style="193" customWidth="1"/>
    <col min="7432" max="7680" width="11.5703125" style="193"/>
    <col min="7681" max="7681" width="5.7109375" style="193" customWidth="1"/>
    <col min="7682" max="7682" width="8.28515625" style="193" customWidth="1"/>
    <col min="7683" max="7683" width="54.7109375" style="193" customWidth="1"/>
    <col min="7684" max="7684" width="4.5703125" style="193" customWidth="1"/>
    <col min="7685" max="7685" width="8.5703125" style="193" bestFit="1" customWidth="1"/>
    <col min="7686" max="7686" width="8.140625" style="193" bestFit="1" customWidth="1"/>
    <col min="7687" max="7687" width="13.85546875" style="193" customWidth="1"/>
    <col min="7688" max="7936" width="11.5703125" style="193"/>
    <col min="7937" max="7937" width="5.7109375" style="193" customWidth="1"/>
    <col min="7938" max="7938" width="8.28515625" style="193" customWidth="1"/>
    <col min="7939" max="7939" width="54.7109375" style="193" customWidth="1"/>
    <col min="7940" max="7940" width="4.5703125" style="193" customWidth="1"/>
    <col min="7941" max="7941" width="8.5703125" style="193" bestFit="1" customWidth="1"/>
    <col min="7942" max="7942" width="8.140625" style="193" bestFit="1" customWidth="1"/>
    <col min="7943" max="7943" width="13.85546875" style="193" customWidth="1"/>
    <col min="7944" max="8192" width="11.5703125" style="193"/>
    <col min="8193" max="8193" width="5.7109375" style="193" customWidth="1"/>
    <col min="8194" max="8194" width="8.28515625" style="193" customWidth="1"/>
    <col min="8195" max="8195" width="54.7109375" style="193" customWidth="1"/>
    <col min="8196" max="8196" width="4.5703125" style="193" customWidth="1"/>
    <col min="8197" max="8197" width="8.5703125" style="193" bestFit="1" customWidth="1"/>
    <col min="8198" max="8198" width="8.140625" style="193" bestFit="1" customWidth="1"/>
    <col min="8199" max="8199" width="13.85546875" style="193" customWidth="1"/>
    <col min="8200" max="8448" width="11.5703125" style="193"/>
    <col min="8449" max="8449" width="5.7109375" style="193" customWidth="1"/>
    <col min="8450" max="8450" width="8.28515625" style="193" customWidth="1"/>
    <col min="8451" max="8451" width="54.7109375" style="193" customWidth="1"/>
    <col min="8452" max="8452" width="4.5703125" style="193" customWidth="1"/>
    <col min="8453" max="8453" width="8.5703125" style="193" bestFit="1" customWidth="1"/>
    <col min="8454" max="8454" width="8.140625" style="193" bestFit="1" customWidth="1"/>
    <col min="8455" max="8455" width="13.85546875" style="193" customWidth="1"/>
    <col min="8456" max="8704" width="11.5703125" style="193"/>
    <col min="8705" max="8705" width="5.7109375" style="193" customWidth="1"/>
    <col min="8706" max="8706" width="8.28515625" style="193" customWidth="1"/>
    <col min="8707" max="8707" width="54.7109375" style="193" customWidth="1"/>
    <col min="8708" max="8708" width="4.5703125" style="193" customWidth="1"/>
    <col min="8709" max="8709" width="8.5703125" style="193" bestFit="1" customWidth="1"/>
    <col min="8710" max="8710" width="8.140625" style="193" bestFit="1" customWidth="1"/>
    <col min="8711" max="8711" width="13.85546875" style="193" customWidth="1"/>
    <col min="8712" max="8960" width="11.5703125" style="193"/>
    <col min="8961" max="8961" width="5.7109375" style="193" customWidth="1"/>
    <col min="8962" max="8962" width="8.28515625" style="193" customWidth="1"/>
    <col min="8963" max="8963" width="54.7109375" style="193" customWidth="1"/>
    <col min="8964" max="8964" width="4.5703125" style="193" customWidth="1"/>
    <col min="8965" max="8965" width="8.5703125" style="193" bestFit="1" customWidth="1"/>
    <col min="8966" max="8966" width="8.140625" style="193" bestFit="1" customWidth="1"/>
    <col min="8967" max="8967" width="13.85546875" style="193" customWidth="1"/>
    <col min="8968" max="9216" width="11.5703125" style="193"/>
    <col min="9217" max="9217" width="5.7109375" style="193" customWidth="1"/>
    <col min="9218" max="9218" width="8.28515625" style="193" customWidth="1"/>
    <col min="9219" max="9219" width="54.7109375" style="193" customWidth="1"/>
    <col min="9220" max="9220" width="4.5703125" style="193" customWidth="1"/>
    <col min="9221" max="9221" width="8.5703125" style="193" bestFit="1" customWidth="1"/>
    <col min="9222" max="9222" width="8.140625" style="193" bestFit="1" customWidth="1"/>
    <col min="9223" max="9223" width="13.85546875" style="193" customWidth="1"/>
    <col min="9224" max="9472" width="11.5703125" style="193"/>
    <col min="9473" max="9473" width="5.7109375" style="193" customWidth="1"/>
    <col min="9474" max="9474" width="8.28515625" style="193" customWidth="1"/>
    <col min="9475" max="9475" width="54.7109375" style="193" customWidth="1"/>
    <col min="9476" max="9476" width="4.5703125" style="193" customWidth="1"/>
    <col min="9477" max="9477" width="8.5703125" style="193" bestFit="1" customWidth="1"/>
    <col min="9478" max="9478" width="8.140625" style="193" bestFit="1" customWidth="1"/>
    <col min="9479" max="9479" width="13.85546875" style="193" customWidth="1"/>
    <col min="9480" max="9728" width="11.5703125" style="193"/>
    <col min="9729" max="9729" width="5.7109375" style="193" customWidth="1"/>
    <col min="9730" max="9730" width="8.28515625" style="193" customWidth="1"/>
    <col min="9731" max="9731" width="54.7109375" style="193" customWidth="1"/>
    <col min="9732" max="9732" width="4.5703125" style="193" customWidth="1"/>
    <col min="9733" max="9733" width="8.5703125" style="193" bestFit="1" customWidth="1"/>
    <col min="9734" max="9734" width="8.140625" style="193" bestFit="1" customWidth="1"/>
    <col min="9735" max="9735" width="13.85546875" style="193" customWidth="1"/>
    <col min="9736" max="9984" width="11.5703125" style="193"/>
    <col min="9985" max="9985" width="5.7109375" style="193" customWidth="1"/>
    <col min="9986" max="9986" width="8.28515625" style="193" customWidth="1"/>
    <col min="9987" max="9987" width="54.7109375" style="193" customWidth="1"/>
    <col min="9988" max="9988" width="4.5703125" style="193" customWidth="1"/>
    <col min="9989" max="9989" width="8.5703125" style="193" bestFit="1" customWidth="1"/>
    <col min="9990" max="9990" width="8.140625" style="193" bestFit="1" customWidth="1"/>
    <col min="9991" max="9991" width="13.85546875" style="193" customWidth="1"/>
    <col min="9992" max="10240" width="11.5703125" style="193"/>
    <col min="10241" max="10241" width="5.7109375" style="193" customWidth="1"/>
    <col min="10242" max="10242" width="8.28515625" style="193" customWidth="1"/>
    <col min="10243" max="10243" width="54.7109375" style="193" customWidth="1"/>
    <col min="10244" max="10244" width="4.5703125" style="193" customWidth="1"/>
    <col min="10245" max="10245" width="8.5703125" style="193" bestFit="1" customWidth="1"/>
    <col min="10246" max="10246" width="8.140625" style="193" bestFit="1" customWidth="1"/>
    <col min="10247" max="10247" width="13.85546875" style="193" customWidth="1"/>
    <col min="10248" max="10496" width="11.5703125" style="193"/>
    <col min="10497" max="10497" width="5.7109375" style="193" customWidth="1"/>
    <col min="10498" max="10498" width="8.28515625" style="193" customWidth="1"/>
    <col min="10499" max="10499" width="54.7109375" style="193" customWidth="1"/>
    <col min="10500" max="10500" width="4.5703125" style="193" customWidth="1"/>
    <col min="10501" max="10501" width="8.5703125" style="193" bestFit="1" customWidth="1"/>
    <col min="10502" max="10502" width="8.140625" style="193" bestFit="1" customWidth="1"/>
    <col min="10503" max="10503" width="13.85546875" style="193" customWidth="1"/>
    <col min="10504" max="10752" width="11.5703125" style="193"/>
    <col min="10753" max="10753" width="5.7109375" style="193" customWidth="1"/>
    <col min="10754" max="10754" width="8.28515625" style="193" customWidth="1"/>
    <col min="10755" max="10755" width="54.7109375" style="193" customWidth="1"/>
    <col min="10756" max="10756" width="4.5703125" style="193" customWidth="1"/>
    <col min="10757" max="10757" width="8.5703125" style="193" bestFit="1" customWidth="1"/>
    <col min="10758" max="10758" width="8.140625" style="193" bestFit="1" customWidth="1"/>
    <col min="10759" max="10759" width="13.85546875" style="193" customWidth="1"/>
    <col min="10760" max="11008" width="11.5703125" style="193"/>
    <col min="11009" max="11009" width="5.7109375" style="193" customWidth="1"/>
    <col min="11010" max="11010" width="8.28515625" style="193" customWidth="1"/>
    <col min="11011" max="11011" width="54.7109375" style="193" customWidth="1"/>
    <col min="11012" max="11012" width="4.5703125" style="193" customWidth="1"/>
    <col min="11013" max="11013" width="8.5703125" style="193" bestFit="1" customWidth="1"/>
    <col min="11014" max="11014" width="8.140625" style="193" bestFit="1" customWidth="1"/>
    <col min="11015" max="11015" width="13.85546875" style="193" customWidth="1"/>
    <col min="11016" max="11264" width="11.5703125" style="193"/>
    <col min="11265" max="11265" width="5.7109375" style="193" customWidth="1"/>
    <col min="11266" max="11266" width="8.28515625" style="193" customWidth="1"/>
    <col min="11267" max="11267" width="54.7109375" style="193" customWidth="1"/>
    <col min="11268" max="11268" width="4.5703125" style="193" customWidth="1"/>
    <col min="11269" max="11269" width="8.5703125" style="193" bestFit="1" customWidth="1"/>
    <col min="11270" max="11270" width="8.140625" style="193" bestFit="1" customWidth="1"/>
    <col min="11271" max="11271" width="13.85546875" style="193" customWidth="1"/>
    <col min="11272" max="11520" width="11.5703125" style="193"/>
    <col min="11521" max="11521" width="5.7109375" style="193" customWidth="1"/>
    <col min="11522" max="11522" width="8.28515625" style="193" customWidth="1"/>
    <col min="11523" max="11523" width="54.7109375" style="193" customWidth="1"/>
    <col min="11524" max="11524" width="4.5703125" style="193" customWidth="1"/>
    <col min="11525" max="11525" width="8.5703125" style="193" bestFit="1" customWidth="1"/>
    <col min="11526" max="11526" width="8.140625" style="193" bestFit="1" customWidth="1"/>
    <col min="11527" max="11527" width="13.85546875" style="193" customWidth="1"/>
    <col min="11528" max="11776" width="11.5703125" style="193"/>
    <col min="11777" max="11777" width="5.7109375" style="193" customWidth="1"/>
    <col min="11778" max="11778" width="8.28515625" style="193" customWidth="1"/>
    <col min="11779" max="11779" width="54.7109375" style="193" customWidth="1"/>
    <col min="11780" max="11780" width="4.5703125" style="193" customWidth="1"/>
    <col min="11781" max="11781" width="8.5703125" style="193" bestFit="1" customWidth="1"/>
    <col min="11782" max="11782" width="8.140625" style="193" bestFit="1" customWidth="1"/>
    <col min="11783" max="11783" width="13.85546875" style="193" customWidth="1"/>
    <col min="11784" max="12032" width="11.5703125" style="193"/>
    <col min="12033" max="12033" width="5.7109375" style="193" customWidth="1"/>
    <col min="12034" max="12034" width="8.28515625" style="193" customWidth="1"/>
    <col min="12035" max="12035" width="54.7109375" style="193" customWidth="1"/>
    <col min="12036" max="12036" width="4.5703125" style="193" customWidth="1"/>
    <col min="12037" max="12037" width="8.5703125" style="193" bestFit="1" customWidth="1"/>
    <col min="12038" max="12038" width="8.140625" style="193" bestFit="1" customWidth="1"/>
    <col min="12039" max="12039" width="13.85546875" style="193" customWidth="1"/>
    <col min="12040" max="12288" width="11.5703125" style="193"/>
    <col min="12289" max="12289" width="5.7109375" style="193" customWidth="1"/>
    <col min="12290" max="12290" width="8.28515625" style="193" customWidth="1"/>
    <col min="12291" max="12291" width="54.7109375" style="193" customWidth="1"/>
    <col min="12292" max="12292" width="4.5703125" style="193" customWidth="1"/>
    <col min="12293" max="12293" width="8.5703125" style="193" bestFit="1" customWidth="1"/>
    <col min="12294" max="12294" width="8.140625" style="193" bestFit="1" customWidth="1"/>
    <col min="12295" max="12295" width="13.85546875" style="193" customWidth="1"/>
    <col min="12296" max="12544" width="11.5703125" style="193"/>
    <col min="12545" max="12545" width="5.7109375" style="193" customWidth="1"/>
    <col min="12546" max="12546" width="8.28515625" style="193" customWidth="1"/>
    <col min="12547" max="12547" width="54.7109375" style="193" customWidth="1"/>
    <col min="12548" max="12548" width="4.5703125" style="193" customWidth="1"/>
    <col min="12549" max="12549" width="8.5703125" style="193" bestFit="1" customWidth="1"/>
    <col min="12550" max="12550" width="8.140625" style="193" bestFit="1" customWidth="1"/>
    <col min="12551" max="12551" width="13.85546875" style="193" customWidth="1"/>
    <col min="12552" max="12800" width="11.5703125" style="193"/>
    <col min="12801" max="12801" width="5.7109375" style="193" customWidth="1"/>
    <col min="12802" max="12802" width="8.28515625" style="193" customWidth="1"/>
    <col min="12803" max="12803" width="54.7109375" style="193" customWidth="1"/>
    <col min="12804" max="12804" width="4.5703125" style="193" customWidth="1"/>
    <col min="12805" max="12805" width="8.5703125" style="193" bestFit="1" customWidth="1"/>
    <col min="12806" max="12806" width="8.140625" style="193" bestFit="1" customWidth="1"/>
    <col min="12807" max="12807" width="13.85546875" style="193" customWidth="1"/>
    <col min="12808" max="13056" width="11.5703125" style="193"/>
    <col min="13057" max="13057" width="5.7109375" style="193" customWidth="1"/>
    <col min="13058" max="13058" width="8.28515625" style="193" customWidth="1"/>
    <col min="13059" max="13059" width="54.7109375" style="193" customWidth="1"/>
    <col min="13060" max="13060" width="4.5703125" style="193" customWidth="1"/>
    <col min="13061" max="13061" width="8.5703125" style="193" bestFit="1" customWidth="1"/>
    <col min="13062" max="13062" width="8.140625" style="193" bestFit="1" customWidth="1"/>
    <col min="13063" max="13063" width="13.85546875" style="193" customWidth="1"/>
    <col min="13064" max="13312" width="11.5703125" style="193"/>
    <col min="13313" max="13313" width="5.7109375" style="193" customWidth="1"/>
    <col min="13314" max="13314" width="8.28515625" style="193" customWidth="1"/>
    <col min="13315" max="13315" width="54.7109375" style="193" customWidth="1"/>
    <col min="13316" max="13316" width="4.5703125" style="193" customWidth="1"/>
    <col min="13317" max="13317" width="8.5703125" style="193" bestFit="1" customWidth="1"/>
    <col min="13318" max="13318" width="8.140625" style="193" bestFit="1" customWidth="1"/>
    <col min="13319" max="13319" width="13.85546875" style="193" customWidth="1"/>
    <col min="13320" max="13568" width="11.5703125" style="193"/>
    <col min="13569" max="13569" width="5.7109375" style="193" customWidth="1"/>
    <col min="13570" max="13570" width="8.28515625" style="193" customWidth="1"/>
    <col min="13571" max="13571" width="54.7109375" style="193" customWidth="1"/>
    <col min="13572" max="13572" width="4.5703125" style="193" customWidth="1"/>
    <col min="13573" max="13573" width="8.5703125" style="193" bestFit="1" customWidth="1"/>
    <col min="13574" max="13574" width="8.140625" style="193" bestFit="1" customWidth="1"/>
    <col min="13575" max="13575" width="13.85546875" style="193" customWidth="1"/>
    <col min="13576" max="13824" width="11.5703125" style="193"/>
    <col min="13825" max="13825" width="5.7109375" style="193" customWidth="1"/>
    <col min="13826" max="13826" width="8.28515625" style="193" customWidth="1"/>
    <col min="13827" max="13827" width="54.7109375" style="193" customWidth="1"/>
    <col min="13828" max="13828" width="4.5703125" style="193" customWidth="1"/>
    <col min="13829" max="13829" width="8.5703125" style="193" bestFit="1" customWidth="1"/>
    <col min="13830" max="13830" width="8.140625" style="193" bestFit="1" customWidth="1"/>
    <col min="13831" max="13831" width="13.85546875" style="193" customWidth="1"/>
    <col min="13832" max="14080" width="11.5703125" style="193"/>
    <col min="14081" max="14081" width="5.7109375" style="193" customWidth="1"/>
    <col min="14082" max="14082" width="8.28515625" style="193" customWidth="1"/>
    <col min="14083" max="14083" width="54.7109375" style="193" customWidth="1"/>
    <col min="14084" max="14084" width="4.5703125" style="193" customWidth="1"/>
    <col min="14085" max="14085" width="8.5703125" style="193" bestFit="1" customWidth="1"/>
    <col min="14086" max="14086" width="8.140625" style="193" bestFit="1" customWidth="1"/>
    <col min="14087" max="14087" width="13.85546875" style="193" customWidth="1"/>
    <col min="14088" max="14336" width="11.5703125" style="193"/>
    <col min="14337" max="14337" width="5.7109375" style="193" customWidth="1"/>
    <col min="14338" max="14338" width="8.28515625" style="193" customWidth="1"/>
    <col min="14339" max="14339" width="54.7109375" style="193" customWidth="1"/>
    <col min="14340" max="14340" width="4.5703125" style="193" customWidth="1"/>
    <col min="14341" max="14341" width="8.5703125" style="193" bestFit="1" customWidth="1"/>
    <col min="14342" max="14342" width="8.140625" style="193" bestFit="1" customWidth="1"/>
    <col min="14343" max="14343" width="13.85546875" style="193" customWidth="1"/>
    <col min="14344" max="14592" width="11.5703125" style="193"/>
    <col min="14593" max="14593" width="5.7109375" style="193" customWidth="1"/>
    <col min="14594" max="14594" width="8.28515625" style="193" customWidth="1"/>
    <col min="14595" max="14595" width="54.7109375" style="193" customWidth="1"/>
    <col min="14596" max="14596" width="4.5703125" style="193" customWidth="1"/>
    <col min="14597" max="14597" width="8.5703125" style="193" bestFit="1" customWidth="1"/>
    <col min="14598" max="14598" width="8.140625" style="193" bestFit="1" customWidth="1"/>
    <col min="14599" max="14599" width="13.85546875" style="193" customWidth="1"/>
    <col min="14600" max="14848" width="11.5703125" style="193"/>
    <col min="14849" max="14849" width="5.7109375" style="193" customWidth="1"/>
    <col min="14850" max="14850" width="8.28515625" style="193" customWidth="1"/>
    <col min="14851" max="14851" width="54.7109375" style="193" customWidth="1"/>
    <col min="14852" max="14852" width="4.5703125" style="193" customWidth="1"/>
    <col min="14853" max="14853" width="8.5703125" style="193" bestFit="1" customWidth="1"/>
    <col min="14854" max="14854" width="8.140625" style="193" bestFit="1" customWidth="1"/>
    <col min="14855" max="14855" width="13.85546875" style="193" customWidth="1"/>
    <col min="14856" max="15104" width="11.5703125" style="193"/>
    <col min="15105" max="15105" width="5.7109375" style="193" customWidth="1"/>
    <col min="15106" max="15106" width="8.28515625" style="193" customWidth="1"/>
    <col min="15107" max="15107" width="54.7109375" style="193" customWidth="1"/>
    <col min="15108" max="15108" width="4.5703125" style="193" customWidth="1"/>
    <col min="15109" max="15109" width="8.5703125" style="193" bestFit="1" customWidth="1"/>
    <col min="15110" max="15110" width="8.140625" style="193" bestFit="1" customWidth="1"/>
    <col min="15111" max="15111" width="13.85546875" style="193" customWidth="1"/>
    <col min="15112" max="15360" width="11.5703125" style="193"/>
    <col min="15361" max="15361" width="5.7109375" style="193" customWidth="1"/>
    <col min="15362" max="15362" width="8.28515625" style="193" customWidth="1"/>
    <col min="15363" max="15363" width="54.7109375" style="193" customWidth="1"/>
    <col min="15364" max="15364" width="4.5703125" style="193" customWidth="1"/>
    <col min="15365" max="15365" width="8.5703125" style="193" bestFit="1" customWidth="1"/>
    <col min="15366" max="15366" width="8.140625" style="193" bestFit="1" customWidth="1"/>
    <col min="15367" max="15367" width="13.85546875" style="193" customWidth="1"/>
    <col min="15368" max="15616" width="11.5703125" style="193"/>
    <col min="15617" max="15617" width="5.7109375" style="193" customWidth="1"/>
    <col min="15618" max="15618" width="8.28515625" style="193" customWidth="1"/>
    <col min="15619" max="15619" width="54.7109375" style="193" customWidth="1"/>
    <col min="15620" max="15620" width="4.5703125" style="193" customWidth="1"/>
    <col min="15621" max="15621" width="8.5703125" style="193" bestFit="1" customWidth="1"/>
    <col min="15622" max="15622" width="8.140625" style="193" bestFit="1" customWidth="1"/>
    <col min="15623" max="15623" width="13.85546875" style="193" customWidth="1"/>
    <col min="15624" max="15872" width="11.5703125" style="193"/>
    <col min="15873" max="15873" width="5.7109375" style="193" customWidth="1"/>
    <col min="15874" max="15874" width="8.28515625" style="193" customWidth="1"/>
    <col min="15875" max="15875" width="54.7109375" style="193" customWidth="1"/>
    <col min="15876" max="15876" width="4.5703125" style="193" customWidth="1"/>
    <col min="15877" max="15877" width="8.5703125" style="193" bestFit="1" customWidth="1"/>
    <col min="15878" max="15878" width="8.140625" style="193" bestFit="1" customWidth="1"/>
    <col min="15879" max="15879" width="13.85546875" style="193" customWidth="1"/>
    <col min="15880" max="16128" width="11.5703125" style="193"/>
    <col min="16129" max="16129" width="5.7109375" style="193" customWidth="1"/>
    <col min="16130" max="16130" width="8.28515625" style="193" customWidth="1"/>
    <col min="16131" max="16131" width="54.7109375" style="193" customWidth="1"/>
    <col min="16132" max="16132" width="4.5703125" style="193" customWidth="1"/>
    <col min="16133" max="16133" width="8.5703125" style="193" bestFit="1" customWidth="1"/>
    <col min="16134" max="16134" width="8.140625" style="193" bestFit="1" customWidth="1"/>
    <col min="16135" max="16135" width="13.85546875" style="193" customWidth="1"/>
    <col min="16136" max="16384" width="11.5703125" style="193"/>
  </cols>
  <sheetData>
    <row r="2" spans="1:7">
      <c r="A2" s="188"/>
      <c r="B2" s="188"/>
      <c r="C2" s="189"/>
      <c r="D2" s="190"/>
      <c r="E2" s="191"/>
      <c r="F2" s="192"/>
      <c r="G2" s="192"/>
    </row>
    <row r="3" spans="1:7" s="199" customFormat="1" ht="22.5" customHeight="1">
      <c r="A3" s="194" t="s">
        <v>426</v>
      </c>
      <c r="B3" s="195" t="s">
        <v>427</v>
      </c>
      <c r="C3" s="196" t="s">
        <v>4</v>
      </c>
      <c r="D3" s="197" t="s">
        <v>428</v>
      </c>
      <c r="E3" s="198" t="s">
        <v>429</v>
      </c>
      <c r="F3" s="198" t="s">
        <v>634</v>
      </c>
      <c r="G3" s="198" t="s">
        <v>430</v>
      </c>
    </row>
    <row r="4" spans="1:7" s="199" customFormat="1" ht="7.5" customHeight="1">
      <c r="A4" s="200"/>
      <c r="B4" s="201"/>
      <c r="C4" s="202"/>
      <c r="D4" s="203"/>
      <c r="E4" s="204"/>
      <c r="F4" s="205"/>
      <c r="G4" s="205"/>
    </row>
    <row r="5" spans="1:7" s="199" customFormat="1" ht="49.5" customHeight="1">
      <c r="A5" s="398" t="s">
        <v>635</v>
      </c>
      <c r="B5" s="399"/>
      <c r="C5" s="399"/>
      <c r="D5" s="399"/>
      <c r="E5" s="399"/>
      <c r="F5" s="205"/>
      <c r="G5" s="205"/>
    </row>
    <row r="6" spans="1:7" s="199" customFormat="1" ht="7.5" customHeight="1">
      <c r="A6" s="200"/>
      <c r="B6" s="201"/>
      <c r="C6" s="202"/>
      <c r="D6" s="203"/>
      <c r="E6" s="204"/>
      <c r="F6" s="205"/>
      <c r="G6" s="205"/>
    </row>
    <row r="7" spans="1:7" s="199" customFormat="1">
      <c r="A7" s="200"/>
      <c r="B7" s="201"/>
      <c r="C7" s="206" t="s">
        <v>431</v>
      </c>
      <c r="D7" s="203"/>
      <c r="E7" s="204"/>
      <c r="F7" s="205"/>
      <c r="G7" s="205"/>
    </row>
    <row r="8" spans="1:7" s="199" customFormat="1" ht="39" customHeight="1">
      <c r="A8" s="200"/>
      <c r="B8" s="201"/>
      <c r="C8" s="207" t="s">
        <v>432</v>
      </c>
      <c r="D8" s="203"/>
      <c r="E8" s="204"/>
      <c r="F8" s="205"/>
      <c r="G8" s="205"/>
    </row>
    <row r="9" spans="1:7" s="199" customFormat="1" ht="77.25" customHeight="1">
      <c r="A9" s="200"/>
      <c r="B9" s="201"/>
      <c r="C9" s="207" t="s">
        <v>433</v>
      </c>
      <c r="D9" s="203"/>
      <c r="E9" s="204"/>
      <c r="F9" s="205"/>
      <c r="G9" s="205"/>
    </row>
    <row r="10" spans="1:7" s="199" customFormat="1" ht="76.5" customHeight="1">
      <c r="A10" s="200"/>
      <c r="B10" s="201"/>
      <c r="C10" s="207" t="s">
        <v>434</v>
      </c>
      <c r="D10" s="203"/>
      <c r="E10" s="204"/>
      <c r="F10" s="205"/>
      <c r="G10" s="205"/>
    </row>
    <row r="11" spans="1:7" s="199" customFormat="1" ht="44.25" customHeight="1">
      <c r="A11" s="200"/>
      <c r="B11" s="201"/>
      <c r="C11" s="207" t="s">
        <v>435</v>
      </c>
      <c r="D11" s="203"/>
      <c r="E11" s="204"/>
      <c r="F11" s="205"/>
      <c r="G11" s="205"/>
    </row>
    <row r="12" spans="1:7" s="199" customFormat="1" ht="62.25" customHeight="1">
      <c r="A12" s="200"/>
      <c r="B12" s="201"/>
      <c r="C12" s="207" t="s">
        <v>436</v>
      </c>
      <c r="D12" s="203"/>
      <c r="E12" s="204"/>
      <c r="F12" s="205"/>
      <c r="G12" s="205"/>
    </row>
    <row r="13" spans="1:7" s="199" customFormat="1" ht="74.25" customHeight="1">
      <c r="A13" s="200"/>
      <c r="B13" s="201"/>
      <c r="C13" s="207" t="s">
        <v>437</v>
      </c>
      <c r="D13" s="203"/>
      <c r="E13" s="204"/>
      <c r="F13" s="205"/>
      <c r="G13" s="205"/>
    </row>
    <row r="14" spans="1:7" s="199" customFormat="1" ht="21">
      <c r="A14" s="200"/>
      <c r="B14" s="201"/>
      <c r="C14" s="207" t="s">
        <v>438</v>
      </c>
      <c r="D14" s="203"/>
      <c r="E14" s="204"/>
      <c r="F14" s="205"/>
      <c r="G14" s="205"/>
    </row>
    <row r="15" spans="1:7" s="199" customFormat="1" ht="53.25" customHeight="1">
      <c r="A15" s="200"/>
      <c r="B15" s="201"/>
      <c r="C15" s="207" t="s">
        <v>439</v>
      </c>
      <c r="D15" s="203"/>
      <c r="E15" s="204"/>
      <c r="F15" s="205"/>
      <c r="G15" s="205"/>
    </row>
    <row r="16" spans="1:7" s="199" customFormat="1" ht="12.75" customHeight="1">
      <c r="A16" s="200"/>
      <c r="B16" s="201"/>
      <c r="C16" s="202"/>
      <c r="D16" s="203"/>
      <c r="E16" s="204"/>
      <c r="F16" s="205"/>
      <c r="G16" s="205"/>
    </row>
    <row r="17" spans="1:83" s="214" customFormat="1" ht="11.25">
      <c r="A17" s="208" t="s">
        <v>440</v>
      </c>
      <c r="B17" s="208"/>
      <c r="C17" s="209" t="s">
        <v>64</v>
      </c>
      <c r="D17" s="210"/>
      <c r="E17" s="211"/>
      <c r="F17" s="212"/>
      <c r="G17" s="212"/>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row>
    <row r="18" spans="1:83">
      <c r="A18" s="215"/>
      <c r="B18" s="215"/>
      <c r="D18" s="216"/>
    </row>
    <row r="19" spans="1:83" ht="11.25">
      <c r="A19" s="219" t="s">
        <v>11</v>
      </c>
      <c r="B19" s="219"/>
      <c r="C19" s="219" t="s">
        <v>441</v>
      </c>
      <c r="D19" s="220"/>
      <c r="E19" s="221"/>
      <c r="F19" s="222"/>
      <c r="G19" s="223"/>
    </row>
    <row r="20" spans="1:83" ht="65.25" customHeight="1">
      <c r="A20" s="224"/>
      <c r="B20" s="224"/>
      <c r="C20" s="207" t="s">
        <v>442</v>
      </c>
      <c r="D20" s="220"/>
      <c r="E20" s="221"/>
      <c r="F20" s="222"/>
      <c r="G20" s="223"/>
    </row>
    <row r="21" spans="1:83" ht="11.25">
      <c r="A21" s="224"/>
      <c r="B21" s="224"/>
      <c r="D21" s="220"/>
      <c r="E21" s="221"/>
      <c r="F21" s="222"/>
      <c r="G21" s="223"/>
    </row>
    <row r="22" spans="1:83" s="232" customFormat="1" ht="11.25">
      <c r="A22" s="225" t="s">
        <v>443</v>
      </c>
      <c r="B22" s="225" t="s">
        <v>444</v>
      </c>
      <c r="C22" s="226" t="s">
        <v>445</v>
      </c>
      <c r="D22" s="227"/>
      <c r="E22" s="228"/>
      <c r="F22" s="229"/>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row>
    <row r="23" spans="1:83" s="232" customFormat="1" ht="54.75" customHeight="1">
      <c r="A23" s="215"/>
      <c r="B23" s="215"/>
      <c r="C23" s="207" t="s">
        <v>446</v>
      </c>
      <c r="D23" s="227"/>
      <c r="E23" s="228"/>
      <c r="F23" s="229"/>
      <c r="G23" s="230"/>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row>
    <row r="24" spans="1:83" s="232" customFormat="1" ht="11.25">
      <c r="A24" s="233"/>
      <c r="B24" s="233"/>
      <c r="C24" s="189" t="s">
        <v>447</v>
      </c>
      <c r="D24" s="190" t="s">
        <v>448</v>
      </c>
      <c r="E24" s="234">
        <v>8</v>
      </c>
      <c r="F24" s="235"/>
      <c r="G24" s="236">
        <f>E24*F24</f>
        <v>0</v>
      </c>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row>
    <row r="25" spans="1:83" s="232" customFormat="1" ht="11.25">
      <c r="A25" s="215"/>
      <c r="B25" s="215"/>
      <c r="C25" s="207"/>
      <c r="D25" s="227"/>
      <c r="E25" s="228"/>
      <c r="F25" s="229"/>
      <c r="G25" s="230"/>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row>
    <row r="26" spans="1:83" s="232" customFormat="1" ht="11.25">
      <c r="A26" s="225" t="s">
        <v>449</v>
      </c>
      <c r="B26" s="215"/>
      <c r="C26" s="226" t="s">
        <v>450</v>
      </c>
      <c r="D26" s="227"/>
      <c r="E26" s="228"/>
      <c r="F26" s="229"/>
      <c r="G26" s="230"/>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row>
    <row r="27" spans="1:83" s="232" customFormat="1" ht="115.5" customHeight="1">
      <c r="A27" s="215"/>
      <c r="B27" s="215"/>
      <c r="C27" s="207" t="s">
        <v>451</v>
      </c>
      <c r="D27" s="227"/>
      <c r="E27" s="228"/>
      <c r="F27" s="229"/>
      <c r="G27" s="230"/>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row>
    <row r="28" spans="1:83" s="232" customFormat="1" ht="11.25">
      <c r="A28" s="233"/>
      <c r="B28" s="233"/>
      <c r="C28" s="189" t="s">
        <v>452</v>
      </c>
      <c r="D28" s="190" t="s">
        <v>448</v>
      </c>
      <c r="E28" s="234">
        <v>5</v>
      </c>
      <c r="F28" s="235"/>
      <c r="G28" s="236">
        <f>E28*F28</f>
        <v>0</v>
      </c>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row>
    <row r="29" spans="1:83" s="232" customFormat="1" ht="11.25">
      <c r="A29" s="215"/>
      <c r="B29" s="215"/>
      <c r="C29" s="207"/>
      <c r="D29" s="227"/>
      <c r="E29" s="228"/>
      <c r="F29" s="229"/>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row>
    <row r="30" spans="1:83" s="232" customFormat="1" ht="11.25">
      <c r="A30" s="225" t="s">
        <v>453</v>
      </c>
      <c r="B30" s="225" t="s">
        <v>454</v>
      </c>
      <c r="C30" s="219" t="s">
        <v>455</v>
      </c>
      <c r="D30" s="237"/>
      <c r="E30" s="238"/>
      <c r="F30" s="239"/>
      <c r="G30" s="218"/>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row>
    <row r="31" spans="1:83" s="232" customFormat="1" ht="87" customHeight="1">
      <c r="A31" s="215"/>
      <c r="B31" s="215"/>
      <c r="C31" s="207" t="s">
        <v>456</v>
      </c>
      <c r="D31" s="240"/>
      <c r="E31" s="238"/>
      <c r="F31" s="239"/>
      <c r="G31" s="218"/>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row>
    <row r="32" spans="1:83" s="232" customFormat="1" ht="32.25" customHeight="1">
      <c r="A32" s="215"/>
      <c r="B32" s="215"/>
      <c r="C32" s="207" t="s">
        <v>457</v>
      </c>
      <c r="D32" s="240"/>
      <c r="E32" s="238"/>
      <c r="F32" s="239"/>
      <c r="G32" s="218"/>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row>
    <row r="33" spans="1:83" s="232" customFormat="1" ht="11.25">
      <c r="A33" s="215"/>
      <c r="B33" s="215"/>
      <c r="C33" s="207" t="s">
        <v>458</v>
      </c>
      <c r="D33" s="240"/>
      <c r="E33" s="238"/>
      <c r="F33" s="239"/>
      <c r="G33" s="218"/>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row>
    <row r="34" spans="1:83" s="232" customFormat="1" ht="21">
      <c r="A34" s="215" t="s">
        <v>459</v>
      </c>
      <c r="B34" s="215"/>
      <c r="C34" s="241" t="s">
        <v>460</v>
      </c>
      <c r="D34" s="190" t="s">
        <v>223</v>
      </c>
      <c r="E34" s="242">
        <v>10</v>
      </c>
      <c r="F34" s="243"/>
      <c r="G34" s="192">
        <f>E34*F34</f>
        <v>0</v>
      </c>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row>
    <row r="35" spans="1:83" s="232" customFormat="1" ht="11.25">
      <c r="A35" s="215" t="s">
        <v>461</v>
      </c>
      <c r="B35" s="244"/>
      <c r="C35" s="245" t="s">
        <v>462</v>
      </c>
      <c r="D35" s="190" t="s">
        <v>7</v>
      </c>
      <c r="E35" s="242">
        <v>5</v>
      </c>
      <c r="F35" s="243"/>
      <c r="G35" s="246">
        <f>E35*F35</f>
        <v>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row>
    <row r="36" spans="1:83" s="232" customFormat="1" ht="11.25">
      <c r="A36" s="215"/>
      <c r="B36" s="244"/>
      <c r="C36" s="245"/>
      <c r="D36" s="227"/>
      <c r="E36" s="238"/>
      <c r="F36" s="239"/>
      <c r="G36" s="247"/>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row>
    <row r="37" spans="1:83" s="232" customFormat="1" ht="11.25">
      <c r="A37" s="225" t="s">
        <v>15</v>
      </c>
      <c r="B37" s="225" t="s">
        <v>463</v>
      </c>
      <c r="C37" s="219" t="s">
        <v>464</v>
      </c>
      <c r="D37" s="248"/>
      <c r="E37" s="228"/>
      <c r="F37" s="229"/>
      <c r="G37" s="218"/>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row>
    <row r="38" spans="1:83" s="232" customFormat="1" ht="21">
      <c r="A38" s="225" t="s">
        <v>465</v>
      </c>
      <c r="B38" s="225" t="s">
        <v>466</v>
      </c>
      <c r="C38" s="219" t="s">
        <v>467</v>
      </c>
      <c r="D38" s="248"/>
      <c r="E38" s="228"/>
      <c r="F38" s="229"/>
      <c r="G38" s="218"/>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row>
    <row r="39" spans="1:83" s="232" customFormat="1" ht="57" customHeight="1">
      <c r="A39" s="215"/>
      <c r="B39" s="215"/>
      <c r="C39" s="207" t="s">
        <v>468</v>
      </c>
      <c r="D39" s="249"/>
      <c r="E39" s="228"/>
      <c r="F39" s="229"/>
      <c r="G39" s="230"/>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row>
    <row r="40" spans="1:83" s="232" customFormat="1" ht="11.25">
      <c r="A40" s="215"/>
      <c r="B40" s="215"/>
      <c r="C40" s="207" t="s">
        <v>458</v>
      </c>
      <c r="D40" s="249"/>
      <c r="E40" s="228"/>
      <c r="F40" s="229"/>
      <c r="G40" s="230"/>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row>
    <row r="41" spans="1:83" s="232" customFormat="1" ht="11.25">
      <c r="A41" s="215"/>
      <c r="B41" s="215"/>
      <c r="C41" s="241" t="s">
        <v>469</v>
      </c>
      <c r="D41" s="190" t="s">
        <v>223</v>
      </c>
      <c r="E41" s="234">
        <v>110</v>
      </c>
      <c r="F41" s="235"/>
      <c r="G41" s="236">
        <f>E41*F41</f>
        <v>0</v>
      </c>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row>
    <row r="42" spans="1:83" s="232" customFormat="1" ht="11.25">
      <c r="A42" s="215"/>
      <c r="B42" s="215"/>
      <c r="C42" s="241"/>
      <c r="D42" s="227"/>
      <c r="E42" s="228"/>
      <c r="F42" s="229"/>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row>
    <row r="43" spans="1:83" s="232" customFormat="1" ht="11.25">
      <c r="A43" s="225" t="s">
        <v>470</v>
      </c>
      <c r="B43" s="215"/>
      <c r="C43" s="219" t="s">
        <v>471</v>
      </c>
      <c r="D43" s="227"/>
      <c r="E43" s="228"/>
      <c r="F43" s="229"/>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row>
    <row r="44" spans="1:83" s="232" customFormat="1" ht="53.25" customHeight="1">
      <c r="A44" s="215"/>
      <c r="B44" s="215"/>
      <c r="C44" s="207" t="s">
        <v>472</v>
      </c>
      <c r="D44" s="190" t="s">
        <v>7</v>
      </c>
      <c r="E44" s="242">
        <v>4</v>
      </c>
      <c r="F44" s="243"/>
      <c r="G44" s="246">
        <f>E44*F44</f>
        <v>0</v>
      </c>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row>
    <row r="45" spans="1:83" s="232" customFormat="1" ht="11.25">
      <c r="A45" s="215"/>
      <c r="B45" s="215"/>
      <c r="C45" s="241"/>
      <c r="D45" s="227"/>
      <c r="E45" s="228"/>
      <c r="F45" s="229"/>
      <c r="G45" s="230"/>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row>
    <row r="46" spans="1:83" s="232" customFormat="1" ht="21">
      <c r="A46" s="225" t="s">
        <v>473</v>
      </c>
      <c r="B46" s="215"/>
      <c r="C46" s="219" t="s">
        <v>474</v>
      </c>
      <c r="D46" s="227"/>
      <c r="E46" s="228"/>
      <c r="F46" s="229"/>
      <c r="G46" s="230"/>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row>
    <row r="47" spans="1:83" s="232" customFormat="1" ht="141.75" customHeight="1">
      <c r="A47" s="215"/>
      <c r="B47" s="215"/>
      <c r="C47" s="314" t="s">
        <v>475</v>
      </c>
      <c r="D47" s="190" t="s">
        <v>7</v>
      </c>
      <c r="E47" s="242">
        <v>15</v>
      </c>
      <c r="F47" s="243"/>
      <c r="G47" s="246">
        <f>E47*F47</f>
        <v>0</v>
      </c>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row>
    <row r="48" spans="1:83" s="232" customFormat="1" ht="11.25">
      <c r="A48" s="215"/>
      <c r="B48" s="244"/>
      <c r="C48" s="245"/>
      <c r="D48" s="227"/>
      <c r="E48" s="238"/>
      <c r="F48" s="239"/>
      <c r="G48" s="247"/>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row>
    <row r="49" spans="1:83" s="214" customFormat="1" ht="33.75">
      <c r="A49" s="208"/>
      <c r="B49" s="208"/>
      <c r="C49" s="250" t="s">
        <v>641</v>
      </c>
      <c r="D49" s="210"/>
      <c r="E49" s="251"/>
      <c r="F49" s="252"/>
      <c r="G49" s="253">
        <f>SUM(G19:G48)</f>
        <v>0</v>
      </c>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1:83" s="214" customFormat="1" ht="11.25">
      <c r="A50" s="254"/>
      <c r="B50" s="254"/>
      <c r="C50" s="255"/>
      <c r="D50" s="256"/>
      <c r="E50" s="257"/>
      <c r="F50" s="258"/>
      <c r="G50" s="259"/>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1:83" s="232" customFormat="1" ht="11.25">
      <c r="A51" s="215"/>
      <c r="B51" s="215"/>
      <c r="C51" s="207"/>
      <c r="D51" s="227"/>
      <c r="E51" s="228"/>
      <c r="F51" s="229"/>
      <c r="G51" s="230"/>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row>
    <row r="52" spans="1:83" s="232" customFormat="1" ht="11.25">
      <c r="A52" s="260" t="s">
        <v>476</v>
      </c>
      <c r="B52" s="260"/>
      <c r="C52" s="261" t="s">
        <v>63</v>
      </c>
      <c r="D52" s="262"/>
      <c r="E52" s="263"/>
      <c r="F52" s="264"/>
      <c r="G52" s="265"/>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row>
    <row r="53" spans="1:83" s="232" customFormat="1" ht="11.25">
      <c r="A53" s="215"/>
      <c r="B53" s="215"/>
      <c r="C53" s="207"/>
      <c r="D53" s="227"/>
      <c r="E53" s="228"/>
      <c r="F53" s="229"/>
      <c r="G53" s="230"/>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row>
    <row r="54" spans="1:83" s="232" customFormat="1" ht="11.25">
      <c r="A54" s="225" t="s">
        <v>14</v>
      </c>
      <c r="B54" s="266" t="s">
        <v>477</v>
      </c>
      <c r="C54" s="267" t="s">
        <v>478</v>
      </c>
      <c r="D54" s="268"/>
      <c r="E54" s="221"/>
      <c r="F54" s="221"/>
      <c r="G54" s="269"/>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row>
    <row r="55" spans="1:83" s="232" customFormat="1" ht="183.75" customHeight="1">
      <c r="A55" s="270"/>
      <c r="B55" s="224"/>
      <c r="C55" s="207" t="s">
        <v>479</v>
      </c>
      <c r="D55" s="268"/>
      <c r="E55" s="221"/>
      <c r="F55" s="271"/>
      <c r="G55" s="269"/>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row>
    <row r="56" spans="1:83" s="232" customFormat="1" ht="11.25">
      <c r="A56" s="270"/>
      <c r="B56" s="224"/>
      <c r="C56" s="207" t="s">
        <v>458</v>
      </c>
      <c r="D56" s="268"/>
      <c r="E56" s="221"/>
      <c r="F56" s="271"/>
      <c r="G56" s="269"/>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row>
    <row r="57" spans="1:83" s="232" customFormat="1" ht="11.25">
      <c r="A57" s="270"/>
      <c r="B57" s="224"/>
      <c r="C57" s="272" t="s">
        <v>480</v>
      </c>
      <c r="D57" s="273" t="s">
        <v>448</v>
      </c>
      <c r="E57" s="274">
        <v>230</v>
      </c>
      <c r="F57" s="275"/>
      <c r="G57" s="276">
        <f>F57*E57</f>
        <v>0</v>
      </c>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row>
    <row r="58" spans="1:83" s="232" customFormat="1" ht="11.25">
      <c r="A58" s="277"/>
      <c r="B58" s="270"/>
      <c r="C58" s="272" t="s">
        <v>481</v>
      </c>
      <c r="D58" s="273" t="s">
        <v>448</v>
      </c>
      <c r="E58" s="274">
        <v>100</v>
      </c>
      <c r="F58" s="275"/>
      <c r="G58" s="276">
        <f>F58*E58</f>
        <v>0</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row>
    <row r="59" spans="1:83" s="232" customFormat="1" ht="11.25">
      <c r="A59" s="277"/>
      <c r="B59" s="270"/>
      <c r="C59" s="278"/>
      <c r="D59" s="279"/>
      <c r="E59" s="280"/>
      <c r="F59" s="271"/>
      <c r="G59" s="28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row>
    <row r="60" spans="1:83" s="232" customFormat="1" ht="11.25">
      <c r="A60" s="225" t="s">
        <v>13</v>
      </c>
      <c r="B60" s="225"/>
      <c r="C60" s="219" t="s">
        <v>482</v>
      </c>
      <c r="D60" s="227"/>
      <c r="E60" s="228"/>
      <c r="F60" s="229"/>
      <c r="G60" s="28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row>
    <row r="61" spans="1:83" s="232" customFormat="1" ht="120.75" customHeight="1">
      <c r="A61" s="215"/>
      <c r="B61" s="215"/>
      <c r="C61" s="207" t="s">
        <v>483</v>
      </c>
      <c r="D61" s="227"/>
      <c r="E61" s="228"/>
      <c r="F61" s="229"/>
      <c r="G61" s="28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row>
    <row r="62" spans="1:83" s="232" customFormat="1" ht="11.25">
      <c r="A62" s="215"/>
      <c r="B62" s="215"/>
      <c r="C62" s="207"/>
      <c r="D62" s="227"/>
      <c r="E62" s="228"/>
      <c r="F62" s="229"/>
      <c r="G62" s="28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row>
    <row r="63" spans="1:83" s="232" customFormat="1" ht="11.25">
      <c r="A63" s="225" t="s">
        <v>484</v>
      </c>
      <c r="B63" s="215"/>
      <c r="C63" s="226" t="s">
        <v>485</v>
      </c>
      <c r="D63" s="227"/>
      <c r="E63" s="228"/>
      <c r="F63" s="229"/>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row>
    <row r="64" spans="1:83" s="232" customFormat="1" ht="35.25" customHeight="1">
      <c r="A64" s="215"/>
      <c r="B64" s="215"/>
      <c r="C64" s="282" t="s">
        <v>486</v>
      </c>
      <c r="D64" s="227"/>
      <c r="E64" s="228"/>
      <c r="F64" s="229"/>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row>
    <row r="65" spans="1:83" s="232" customFormat="1" ht="11.25">
      <c r="A65" s="233"/>
      <c r="B65" s="233"/>
      <c r="C65" s="189" t="s">
        <v>487</v>
      </c>
      <c r="D65" s="190" t="s">
        <v>448</v>
      </c>
      <c r="E65" s="234">
        <v>90</v>
      </c>
      <c r="F65" s="235"/>
      <c r="G65" s="236">
        <f>E65*F65</f>
        <v>0</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row>
    <row r="66" spans="1:83" s="232" customFormat="1" ht="11.25">
      <c r="A66" s="215"/>
      <c r="B66" s="215"/>
      <c r="C66" s="207"/>
      <c r="D66" s="227"/>
      <c r="E66" s="228"/>
      <c r="F66" s="229"/>
      <c r="G66" s="230"/>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row>
    <row r="67" spans="1:83" s="232" customFormat="1" ht="11.25">
      <c r="A67" s="225" t="s">
        <v>488</v>
      </c>
      <c r="B67" s="215"/>
      <c r="C67" s="226" t="s">
        <v>489</v>
      </c>
      <c r="D67" s="227"/>
      <c r="E67" s="228"/>
      <c r="F67" s="229"/>
      <c r="G67" s="230"/>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row>
    <row r="68" spans="1:83" s="232" customFormat="1" ht="56.25" customHeight="1">
      <c r="A68" s="215"/>
      <c r="B68" s="215"/>
      <c r="C68" s="207" t="s">
        <v>490</v>
      </c>
      <c r="D68" s="227"/>
      <c r="E68" s="228"/>
      <c r="F68" s="229"/>
      <c r="G68" s="230"/>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row>
    <row r="69" spans="1:83" s="232" customFormat="1" ht="21">
      <c r="A69" s="233"/>
      <c r="B69" s="233"/>
      <c r="C69" s="189" t="s">
        <v>491</v>
      </c>
      <c r="D69" s="190" t="s">
        <v>448</v>
      </c>
      <c r="E69" s="234">
        <v>120</v>
      </c>
      <c r="F69" s="235"/>
      <c r="G69" s="236">
        <f>E69*F69</f>
        <v>0</v>
      </c>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row>
    <row r="70" spans="1:83" s="232" customFormat="1" ht="11.25">
      <c r="A70" s="277"/>
      <c r="B70" s="270"/>
      <c r="C70" s="278"/>
      <c r="D70" s="279"/>
      <c r="E70" s="280"/>
      <c r="F70" s="271"/>
      <c r="G70" s="28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row>
    <row r="71" spans="1:83" s="232" customFormat="1" ht="33.75">
      <c r="A71" s="283"/>
      <c r="B71" s="283"/>
      <c r="C71" s="284" t="s">
        <v>640</v>
      </c>
      <c r="D71" s="285"/>
      <c r="E71" s="286"/>
      <c r="F71" s="287"/>
      <c r="G71" s="288">
        <f>SUM(G54:G70)</f>
        <v>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row>
    <row r="72" spans="1:83" s="232" customFormat="1" ht="11.25">
      <c r="A72" s="254"/>
      <c r="B72" s="254"/>
      <c r="C72" s="255"/>
      <c r="D72" s="289"/>
      <c r="E72" s="257"/>
      <c r="F72" s="258"/>
      <c r="G72" s="259"/>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row>
    <row r="73" spans="1:83" s="232" customFormat="1" ht="11.25">
      <c r="A73" s="215"/>
      <c r="B73" s="215"/>
      <c r="C73" s="207"/>
      <c r="D73" s="227"/>
      <c r="E73" s="228"/>
      <c r="F73" s="229"/>
      <c r="G73" s="230"/>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row>
    <row r="74" spans="1:83" s="232" customFormat="1" ht="11.25">
      <c r="A74" s="260" t="s">
        <v>492</v>
      </c>
      <c r="B74" s="260"/>
      <c r="C74" s="290" t="s">
        <v>493</v>
      </c>
      <c r="D74" s="262"/>
      <c r="E74" s="263"/>
      <c r="F74" s="264"/>
      <c r="G74" s="265"/>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row>
    <row r="75" spans="1:83" s="232" customFormat="1" ht="11.25">
      <c r="A75" s="215"/>
      <c r="B75" s="215"/>
      <c r="C75" s="207"/>
      <c r="D75" s="227"/>
      <c r="E75" s="228"/>
      <c r="F75" s="229"/>
      <c r="G75" s="230"/>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row>
    <row r="76" spans="1:83" s="232" customFormat="1" ht="21">
      <c r="A76" s="225" t="s">
        <v>12</v>
      </c>
      <c r="B76" s="266"/>
      <c r="C76" s="291" t="s">
        <v>494</v>
      </c>
      <c r="D76" s="227"/>
      <c r="E76" s="228"/>
      <c r="F76" s="229"/>
      <c r="G76" s="230"/>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row>
    <row r="77" spans="1:83" s="232" customFormat="1" ht="11.25">
      <c r="A77" s="225"/>
      <c r="B77" s="266"/>
      <c r="C77" s="267"/>
      <c r="D77" s="227"/>
      <c r="E77" s="228"/>
      <c r="F77" s="229"/>
      <c r="G77" s="230"/>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row>
    <row r="78" spans="1:83" s="232" customFormat="1" ht="11.25">
      <c r="A78" s="225" t="s">
        <v>495</v>
      </c>
      <c r="B78" s="225"/>
      <c r="C78" s="292" t="s">
        <v>496</v>
      </c>
      <c r="D78" s="227"/>
      <c r="E78" s="228"/>
      <c r="F78" s="229"/>
      <c r="G78" s="230"/>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row>
    <row r="79" spans="1:83" s="232" customFormat="1" ht="43.5" customHeight="1">
      <c r="A79" s="215"/>
      <c r="B79" s="215"/>
      <c r="C79" s="207" t="s">
        <v>497</v>
      </c>
      <c r="D79" s="227"/>
      <c r="E79" s="228">
        <v>0</v>
      </c>
      <c r="F79" s="229"/>
      <c r="G79" s="230">
        <f>E79*F79</f>
        <v>0</v>
      </c>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row>
    <row r="80" spans="1:83" s="232" customFormat="1" ht="11.25">
      <c r="A80" s="233"/>
      <c r="B80" s="233"/>
      <c r="C80" s="189" t="s">
        <v>498</v>
      </c>
      <c r="D80" s="190" t="s">
        <v>499</v>
      </c>
      <c r="E80" s="234">
        <v>1</v>
      </c>
      <c r="F80" s="235"/>
      <c r="G80" s="236">
        <f>E80*F80</f>
        <v>0</v>
      </c>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row>
    <row r="81" spans="1:83" s="232" customFormat="1" ht="11.25">
      <c r="A81" s="215"/>
      <c r="B81" s="215"/>
      <c r="C81" s="207"/>
      <c r="D81" s="227"/>
      <c r="E81" s="228"/>
      <c r="F81" s="229"/>
      <c r="G81" s="230"/>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c r="BX81" s="231"/>
      <c r="BY81" s="231"/>
      <c r="BZ81" s="231"/>
      <c r="CA81" s="231"/>
      <c r="CB81" s="231"/>
      <c r="CC81" s="231"/>
      <c r="CD81" s="231"/>
      <c r="CE81" s="231"/>
    </row>
    <row r="82" spans="1:83" s="232" customFormat="1" ht="11.25">
      <c r="A82" s="225" t="s">
        <v>500</v>
      </c>
      <c r="B82" s="225"/>
      <c r="C82" s="292" t="s">
        <v>501</v>
      </c>
      <c r="D82" s="227"/>
      <c r="E82" s="228"/>
      <c r="F82" s="229"/>
      <c r="G82" s="230"/>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row>
    <row r="83" spans="1:83" s="232" customFormat="1" ht="79.5" customHeight="1">
      <c r="A83" s="215"/>
      <c r="B83" s="215"/>
      <c r="C83" s="207" t="s">
        <v>502</v>
      </c>
      <c r="D83" s="227"/>
      <c r="E83" s="228">
        <v>0</v>
      </c>
      <c r="F83" s="229"/>
      <c r="G83" s="230">
        <f>E83*F83</f>
        <v>0</v>
      </c>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row>
    <row r="84" spans="1:83" s="232" customFormat="1" ht="11.25">
      <c r="A84" s="233"/>
      <c r="B84" s="233"/>
      <c r="C84" s="189" t="s">
        <v>503</v>
      </c>
      <c r="D84" s="190" t="s">
        <v>7</v>
      </c>
      <c r="E84" s="234">
        <v>88</v>
      </c>
      <c r="F84" s="235"/>
      <c r="G84" s="236">
        <f>E84*F84</f>
        <v>0</v>
      </c>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row>
    <row r="85" spans="1:83" s="232" customFormat="1" ht="11.25">
      <c r="A85" s="215"/>
      <c r="B85" s="215"/>
      <c r="C85" s="207"/>
      <c r="D85" s="227"/>
      <c r="E85" s="228"/>
      <c r="F85" s="229"/>
      <c r="G85" s="230"/>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c r="CD85" s="231"/>
      <c r="CE85" s="231"/>
    </row>
    <row r="86" spans="1:83" s="232" customFormat="1" ht="11.25">
      <c r="A86" s="225" t="s">
        <v>504</v>
      </c>
      <c r="B86" s="225"/>
      <c r="C86" s="292" t="s">
        <v>505</v>
      </c>
      <c r="D86" s="227"/>
      <c r="E86" s="228"/>
      <c r="F86" s="229"/>
      <c r="G86" s="230"/>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row>
    <row r="87" spans="1:83" s="232" customFormat="1" ht="66" customHeight="1">
      <c r="A87" s="215"/>
      <c r="B87" s="215"/>
      <c r="C87" s="207" t="s">
        <v>506</v>
      </c>
      <c r="D87" s="227"/>
      <c r="E87" s="228">
        <v>0</v>
      </c>
      <c r="F87" s="229"/>
      <c r="G87" s="230">
        <f>E87*F87</f>
        <v>0</v>
      </c>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row>
    <row r="88" spans="1:83" s="232" customFormat="1" ht="11.25">
      <c r="A88" s="233"/>
      <c r="B88" s="233"/>
      <c r="C88" s="189" t="s">
        <v>507</v>
      </c>
      <c r="D88" s="190" t="s">
        <v>7</v>
      </c>
      <c r="E88" s="234">
        <v>12</v>
      </c>
      <c r="F88" s="235"/>
      <c r="G88" s="236">
        <f>E88*F88</f>
        <v>0</v>
      </c>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row>
    <row r="89" spans="1:83" s="232" customFormat="1" ht="11.25">
      <c r="A89" s="215"/>
      <c r="B89" s="215"/>
      <c r="C89" s="207"/>
      <c r="D89" s="227"/>
      <c r="E89" s="228"/>
      <c r="F89" s="229"/>
      <c r="G89" s="230"/>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row>
    <row r="90" spans="1:83" s="232" customFormat="1" ht="11.25">
      <c r="A90" s="225" t="s">
        <v>508</v>
      </c>
      <c r="B90" s="225"/>
      <c r="C90" s="292" t="s">
        <v>509</v>
      </c>
      <c r="D90" s="227"/>
      <c r="E90" s="228"/>
      <c r="F90" s="229"/>
      <c r="G90" s="230"/>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row>
    <row r="91" spans="1:83" s="232" customFormat="1" ht="36" customHeight="1">
      <c r="A91" s="215"/>
      <c r="B91" s="215"/>
      <c r="C91" s="207" t="s">
        <v>510</v>
      </c>
      <c r="D91" s="227"/>
      <c r="E91" s="228">
        <v>0</v>
      </c>
      <c r="F91" s="229"/>
      <c r="G91" s="230">
        <f>E91*F91</f>
        <v>0</v>
      </c>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row>
    <row r="92" spans="1:83" s="232" customFormat="1" ht="11.25">
      <c r="A92" s="215"/>
      <c r="B92" s="215"/>
      <c r="C92" s="282"/>
      <c r="D92" s="227"/>
      <c r="E92" s="228"/>
      <c r="F92" s="229"/>
      <c r="G92" s="230"/>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row>
    <row r="93" spans="1:83" s="232" customFormat="1" ht="11.25">
      <c r="A93" s="225" t="s">
        <v>511</v>
      </c>
      <c r="B93" s="266" t="s">
        <v>512</v>
      </c>
      <c r="C93" s="226" t="s">
        <v>513</v>
      </c>
      <c r="D93" s="227"/>
      <c r="E93" s="228"/>
      <c r="F93" s="229"/>
      <c r="G93" s="230"/>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row>
    <row r="94" spans="1:83" s="232" customFormat="1" ht="58.5" customHeight="1">
      <c r="A94" s="215"/>
      <c r="B94" s="215"/>
      <c r="C94" s="207" t="s">
        <v>514</v>
      </c>
      <c r="D94" s="227"/>
      <c r="E94" s="228"/>
      <c r="F94" s="229"/>
      <c r="G94" s="230"/>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row>
    <row r="95" spans="1:83" s="232" customFormat="1" ht="11.25">
      <c r="A95" s="233"/>
      <c r="B95" s="233"/>
      <c r="C95" s="189" t="s">
        <v>515</v>
      </c>
      <c r="D95" s="190" t="s">
        <v>223</v>
      </c>
      <c r="E95" s="234">
        <v>528</v>
      </c>
      <c r="F95" s="235"/>
      <c r="G95" s="236">
        <f>E95*F95</f>
        <v>0</v>
      </c>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row>
    <row r="96" spans="1:83" s="232" customFormat="1" ht="11.25">
      <c r="A96" s="215"/>
      <c r="B96" s="215"/>
      <c r="C96" s="207"/>
      <c r="D96" s="227"/>
      <c r="E96" s="228"/>
      <c r="F96" s="229"/>
      <c r="G96" s="230"/>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row>
    <row r="97" spans="1:83" s="232" customFormat="1" ht="11.25">
      <c r="A97" s="225" t="s">
        <v>516</v>
      </c>
      <c r="B97" s="215"/>
      <c r="C97" s="226" t="s">
        <v>517</v>
      </c>
      <c r="D97" s="227"/>
      <c r="E97" s="228"/>
      <c r="F97" s="229"/>
      <c r="G97" s="230"/>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row>
    <row r="98" spans="1:83" s="232" customFormat="1" ht="66" customHeight="1">
      <c r="A98" s="215"/>
      <c r="B98" s="215"/>
      <c r="C98" s="207" t="s">
        <v>518</v>
      </c>
      <c r="D98" s="227"/>
      <c r="E98" s="228"/>
      <c r="F98" s="229"/>
      <c r="G98" s="230"/>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row>
    <row r="99" spans="1:83" s="232" customFormat="1" ht="11.25">
      <c r="A99" s="233"/>
      <c r="B99" s="233"/>
      <c r="C99" s="189" t="s">
        <v>519</v>
      </c>
      <c r="D99" s="190" t="s">
        <v>223</v>
      </c>
      <c r="E99" s="234">
        <v>528</v>
      </c>
      <c r="F99" s="235"/>
      <c r="G99" s="236">
        <f>E99*F99</f>
        <v>0</v>
      </c>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row>
    <row r="100" spans="1:83" s="232" customFormat="1" ht="11.25">
      <c r="A100" s="215"/>
      <c r="B100" s="215"/>
      <c r="C100" s="207"/>
      <c r="D100" s="227"/>
      <c r="E100" s="228"/>
      <c r="F100" s="229"/>
      <c r="G100" s="230"/>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row>
    <row r="101" spans="1:83" s="232" customFormat="1" ht="11.25">
      <c r="A101" s="225" t="s">
        <v>520</v>
      </c>
      <c r="B101" s="225"/>
      <c r="C101" s="292" t="s">
        <v>521</v>
      </c>
      <c r="D101" s="227"/>
      <c r="E101" s="228"/>
      <c r="F101" s="229"/>
      <c r="G101" s="230"/>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row>
    <row r="102" spans="1:83" s="232" customFormat="1" ht="33" customHeight="1">
      <c r="A102" s="215"/>
      <c r="B102" s="215"/>
      <c r="C102" s="207" t="s">
        <v>522</v>
      </c>
      <c r="D102" s="227"/>
      <c r="E102" s="228"/>
      <c r="F102" s="229"/>
      <c r="G102" s="230">
        <f>E102*F102</f>
        <v>0</v>
      </c>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row>
    <row r="103" spans="1:83" s="232" customFormat="1" ht="11.25">
      <c r="A103" s="233"/>
      <c r="B103" s="233"/>
      <c r="C103" s="189" t="s">
        <v>498</v>
      </c>
      <c r="D103" s="190" t="s">
        <v>499</v>
      </c>
      <c r="E103" s="234">
        <v>1</v>
      </c>
      <c r="F103" s="235"/>
      <c r="G103" s="236">
        <f>E103*F103</f>
        <v>0</v>
      </c>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row>
    <row r="104" spans="1:83" s="232" customFormat="1" ht="11.25">
      <c r="A104" s="225"/>
      <c r="B104" s="266"/>
      <c r="C104" s="267"/>
      <c r="D104" s="227"/>
      <c r="E104" s="228"/>
      <c r="F104" s="229"/>
      <c r="G104" s="230"/>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row>
    <row r="105" spans="1:83" s="232" customFormat="1" ht="11.25">
      <c r="A105" s="225" t="s">
        <v>523</v>
      </c>
      <c r="B105" s="266" t="s">
        <v>524</v>
      </c>
      <c r="C105" s="267" t="s">
        <v>525</v>
      </c>
      <c r="D105" s="227"/>
      <c r="E105" s="228"/>
      <c r="F105" s="229"/>
      <c r="G105" s="230"/>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1"/>
      <c r="BZ105" s="231"/>
      <c r="CA105" s="231"/>
      <c r="CB105" s="231"/>
      <c r="CC105" s="231"/>
      <c r="CD105" s="231"/>
      <c r="CE105" s="231"/>
    </row>
    <row r="106" spans="1:83" s="232" customFormat="1" ht="66" customHeight="1">
      <c r="A106" s="215"/>
      <c r="B106" s="215"/>
      <c r="C106" s="207" t="s">
        <v>526</v>
      </c>
      <c r="D106" s="227"/>
      <c r="E106" s="228"/>
      <c r="F106" s="229"/>
      <c r="G106" s="230"/>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row>
    <row r="107" spans="1:83" s="232" customFormat="1" ht="11.25">
      <c r="A107" s="215"/>
      <c r="B107" s="215"/>
      <c r="C107" s="207" t="s">
        <v>458</v>
      </c>
      <c r="D107" s="227"/>
      <c r="E107" s="228"/>
      <c r="F107" s="229"/>
      <c r="G107" s="230"/>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row>
    <row r="108" spans="1:83" s="232" customFormat="1" ht="21">
      <c r="A108" s="215"/>
      <c r="B108" s="215"/>
      <c r="C108" s="293" t="s">
        <v>527</v>
      </c>
      <c r="D108" s="190" t="s">
        <v>24</v>
      </c>
      <c r="E108" s="234">
        <v>4300</v>
      </c>
      <c r="F108" s="235"/>
      <c r="G108" s="236">
        <f>E108*F108</f>
        <v>0</v>
      </c>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row>
    <row r="109" spans="1:83" s="232" customFormat="1" ht="11.25">
      <c r="A109" s="225"/>
      <c r="B109" s="215"/>
      <c r="C109" s="292"/>
      <c r="D109" s="227"/>
      <c r="E109" s="228"/>
      <c r="F109" s="229"/>
      <c r="G109" s="230"/>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1"/>
      <c r="BZ109" s="231"/>
      <c r="CA109" s="231"/>
      <c r="CB109" s="231"/>
      <c r="CC109" s="231"/>
      <c r="CD109" s="231"/>
      <c r="CE109" s="231"/>
    </row>
    <row r="110" spans="1:83" s="232" customFormat="1" ht="21">
      <c r="A110" s="225" t="s">
        <v>528</v>
      </c>
      <c r="B110" s="225" t="s">
        <v>529</v>
      </c>
      <c r="C110" s="219" t="s">
        <v>530</v>
      </c>
      <c r="D110" s="227"/>
      <c r="E110" s="228"/>
      <c r="F110" s="229"/>
      <c r="G110" s="230"/>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1"/>
      <c r="BZ110" s="231"/>
      <c r="CA110" s="231"/>
      <c r="CB110" s="231"/>
      <c r="CC110" s="231"/>
      <c r="CD110" s="231"/>
      <c r="CE110" s="231"/>
    </row>
    <row r="111" spans="1:83" s="232" customFormat="1" ht="57" customHeight="1">
      <c r="A111" s="215"/>
      <c r="B111" s="215"/>
      <c r="C111" s="207" t="s">
        <v>531</v>
      </c>
      <c r="D111" s="227"/>
      <c r="E111" s="228"/>
      <c r="F111" s="229"/>
      <c r="G111" s="230"/>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c r="BX111" s="231"/>
      <c r="BY111" s="231"/>
      <c r="BZ111" s="231"/>
      <c r="CA111" s="231"/>
      <c r="CB111" s="231"/>
      <c r="CC111" s="231"/>
      <c r="CD111" s="231"/>
      <c r="CE111" s="231"/>
    </row>
    <row r="112" spans="1:83" s="232" customFormat="1" ht="11.25">
      <c r="A112" s="215"/>
      <c r="B112" s="215"/>
      <c r="C112" s="207" t="s">
        <v>458</v>
      </c>
      <c r="D112" s="227"/>
      <c r="E112" s="228"/>
      <c r="F112" s="229"/>
      <c r="G112" s="230"/>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1"/>
      <c r="BZ112" s="231"/>
      <c r="CA112" s="231"/>
      <c r="CB112" s="231"/>
      <c r="CC112" s="231"/>
      <c r="CD112" s="231"/>
      <c r="CE112" s="231"/>
    </row>
    <row r="113" spans="1:83" s="232" customFormat="1" ht="11.25">
      <c r="A113" s="215"/>
      <c r="B113" s="215"/>
      <c r="C113" s="293" t="s">
        <v>532</v>
      </c>
      <c r="D113" s="190" t="s">
        <v>7</v>
      </c>
      <c r="E113" s="234">
        <v>68</v>
      </c>
      <c r="F113" s="235"/>
      <c r="G113" s="236">
        <f>E113*F113</f>
        <v>0</v>
      </c>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231"/>
      <c r="CB113" s="231"/>
      <c r="CC113" s="231"/>
      <c r="CD113" s="231"/>
      <c r="CE113" s="231"/>
    </row>
    <row r="114" spans="1:83" s="232" customFormat="1" ht="11.25">
      <c r="A114" s="225"/>
      <c r="B114" s="215"/>
      <c r="C114" s="292"/>
      <c r="D114" s="227"/>
      <c r="E114" s="228"/>
      <c r="F114" s="229"/>
      <c r="G114" s="230"/>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c r="BN114" s="231"/>
      <c r="BO114" s="231"/>
      <c r="BP114" s="231"/>
      <c r="BQ114" s="231"/>
      <c r="BR114" s="231"/>
      <c r="BS114" s="231"/>
      <c r="BT114" s="231"/>
      <c r="BU114" s="231"/>
      <c r="BV114" s="231"/>
      <c r="BW114" s="231"/>
      <c r="BX114" s="231"/>
      <c r="BY114" s="231"/>
      <c r="BZ114" s="231"/>
      <c r="CA114" s="231"/>
      <c r="CB114" s="231"/>
      <c r="CC114" s="231"/>
      <c r="CD114" s="231"/>
      <c r="CE114" s="231"/>
    </row>
    <row r="115" spans="1:83" s="232" customFormat="1" ht="11.25">
      <c r="A115" s="225" t="s">
        <v>22</v>
      </c>
      <c r="B115" s="266"/>
      <c r="C115" s="291" t="s">
        <v>533</v>
      </c>
      <c r="D115" s="227"/>
      <c r="E115" s="228"/>
      <c r="F115" s="229"/>
      <c r="G115" s="230"/>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1"/>
      <c r="BO115" s="231"/>
      <c r="BP115" s="231"/>
      <c r="BQ115" s="231"/>
      <c r="BR115" s="231"/>
      <c r="BS115" s="231"/>
      <c r="BT115" s="231"/>
      <c r="BU115" s="231"/>
      <c r="BV115" s="231"/>
      <c r="BW115" s="231"/>
      <c r="BX115" s="231"/>
      <c r="BY115" s="231"/>
      <c r="BZ115" s="231"/>
      <c r="CA115" s="231"/>
      <c r="CB115" s="231"/>
      <c r="CC115" s="231"/>
      <c r="CD115" s="231"/>
      <c r="CE115" s="231"/>
    </row>
    <row r="116" spans="1:83" s="232" customFormat="1" ht="11.25">
      <c r="A116" s="225"/>
      <c r="B116" s="215"/>
      <c r="C116" s="292"/>
      <c r="D116" s="227"/>
      <c r="E116" s="228"/>
      <c r="F116" s="229"/>
      <c r="G116" s="230"/>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231"/>
      <c r="BF116" s="231"/>
      <c r="BG116" s="231"/>
      <c r="BH116" s="231"/>
      <c r="BI116" s="231"/>
      <c r="BJ116" s="231"/>
      <c r="BK116" s="231"/>
      <c r="BL116" s="231"/>
      <c r="BM116" s="231"/>
      <c r="BN116" s="231"/>
      <c r="BO116" s="231"/>
      <c r="BP116" s="231"/>
      <c r="BQ116" s="231"/>
      <c r="BR116" s="231"/>
      <c r="BS116" s="231"/>
      <c r="BT116" s="231"/>
      <c r="BU116" s="231"/>
      <c r="BV116" s="231"/>
      <c r="BW116" s="231"/>
      <c r="BX116" s="231"/>
      <c r="BY116" s="231"/>
      <c r="BZ116" s="231"/>
      <c r="CA116" s="231"/>
      <c r="CB116" s="231"/>
      <c r="CC116" s="231"/>
      <c r="CD116" s="231"/>
      <c r="CE116" s="231"/>
    </row>
    <row r="117" spans="1:83" s="232" customFormat="1" ht="11.25">
      <c r="A117" s="225" t="s">
        <v>534</v>
      </c>
      <c r="B117" s="266" t="s">
        <v>535</v>
      </c>
      <c r="C117" s="267" t="s">
        <v>536</v>
      </c>
      <c r="D117" s="227"/>
      <c r="E117" s="228"/>
      <c r="F117" s="229"/>
      <c r="G117" s="230"/>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c r="AW117" s="231"/>
      <c r="AX117" s="231"/>
      <c r="AY117" s="231"/>
      <c r="AZ117" s="231"/>
      <c r="BA117" s="231"/>
      <c r="BB117" s="231"/>
      <c r="BC117" s="231"/>
      <c r="BD117" s="231"/>
      <c r="BE117" s="231"/>
      <c r="BF117" s="231"/>
      <c r="BG117" s="231"/>
      <c r="BH117" s="231"/>
      <c r="BI117" s="231"/>
      <c r="BJ117" s="231"/>
      <c r="BK117" s="231"/>
      <c r="BL117" s="231"/>
      <c r="BM117" s="231"/>
      <c r="BN117" s="231"/>
      <c r="BO117" s="231"/>
      <c r="BP117" s="231"/>
      <c r="BQ117" s="231"/>
      <c r="BR117" s="231"/>
      <c r="BS117" s="231"/>
      <c r="BT117" s="231"/>
      <c r="BU117" s="231"/>
      <c r="BV117" s="231"/>
      <c r="BW117" s="231"/>
      <c r="BX117" s="231"/>
      <c r="BY117" s="231"/>
      <c r="BZ117" s="231"/>
      <c r="CA117" s="231"/>
      <c r="CB117" s="231"/>
      <c r="CC117" s="231"/>
      <c r="CD117" s="231"/>
      <c r="CE117" s="231"/>
    </row>
    <row r="118" spans="1:83" s="232" customFormat="1" ht="98.25" customHeight="1">
      <c r="A118" s="215"/>
      <c r="B118" s="215" t="s">
        <v>537</v>
      </c>
      <c r="C118" s="207" t="s">
        <v>538</v>
      </c>
      <c r="D118" s="227"/>
      <c r="E118" s="228"/>
      <c r="F118" s="229"/>
      <c r="G118" s="230"/>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c r="BX118" s="231"/>
      <c r="BY118" s="231"/>
      <c r="BZ118" s="231"/>
      <c r="CA118" s="231"/>
      <c r="CB118" s="231"/>
      <c r="CC118" s="231"/>
      <c r="CD118" s="231"/>
      <c r="CE118" s="231"/>
    </row>
    <row r="119" spans="1:83" s="232" customFormat="1" ht="11.25">
      <c r="A119" s="215"/>
      <c r="B119" s="215"/>
      <c r="C119" s="207" t="s">
        <v>539</v>
      </c>
      <c r="D119" s="227"/>
      <c r="E119" s="228"/>
      <c r="F119" s="229"/>
      <c r="G119" s="230"/>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1"/>
      <c r="BZ119" s="231"/>
      <c r="CA119" s="231"/>
      <c r="CB119" s="231"/>
      <c r="CC119" s="231"/>
      <c r="CD119" s="231"/>
      <c r="CE119" s="231"/>
    </row>
    <row r="120" spans="1:83" s="232" customFormat="1" ht="11.25">
      <c r="A120" s="215"/>
      <c r="B120" s="215"/>
      <c r="C120" s="207" t="s">
        <v>540</v>
      </c>
      <c r="D120" s="294" t="s">
        <v>448</v>
      </c>
      <c r="E120" s="295">
        <v>11</v>
      </c>
      <c r="F120" s="296"/>
      <c r="G120" s="297">
        <f>F120*E120</f>
        <v>0</v>
      </c>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1"/>
      <c r="BZ120" s="231"/>
      <c r="CA120" s="231"/>
      <c r="CB120" s="231"/>
      <c r="CC120" s="231"/>
      <c r="CD120" s="231"/>
      <c r="CE120" s="231"/>
    </row>
    <row r="121" spans="1:83" s="232" customFormat="1" ht="11.25">
      <c r="A121" s="215"/>
      <c r="B121" s="215"/>
      <c r="C121" s="207"/>
      <c r="D121" s="227"/>
      <c r="E121" s="228"/>
      <c r="F121" s="229"/>
      <c r="G121" s="230"/>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1"/>
      <c r="AZ121" s="231"/>
      <c r="BA121" s="231"/>
      <c r="BB121" s="231"/>
      <c r="BC121" s="231"/>
      <c r="BD121" s="231"/>
      <c r="BE121" s="231"/>
      <c r="BF121" s="231"/>
      <c r="BG121" s="231"/>
      <c r="BH121" s="231"/>
      <c r="BI121" s="231"/>
      <c r="BJ121" s="231"/>
      <c r="BK121" s="231"/>
      <c r="BL121" s="231"/>
      <c r="BM121" s="231"/>
      <c r="BN121" s="231"/>
      <c r="BO121" s="231"/>
      <c r="BP121" s="231"/>
      <c r="BQ121" s="231"/>
      <c r="BR121" s="231"/>
      <c r="BS121" s="231"/>
      <c r="BT121" s="231"/>
      <c r="BU121" s="231"/>
      <c r="BV121" s="231"/>
      <c r="BW121" s="231"/>
      <c r="BX121" s="231"/>
      <c r="BY121" s="231"/>
      <c r="BZ121" s="231"/>
      <c r="CA121" s="231"/>
      <c r="CB121" s="231"/>
      <c r="CC121" s="231"/>
      <c r="CD121" s="231"/>
      <c r="CE121" s="231"/>
    </row>
    <row r="122" spans="1:83" s="232" customFormat="1" ht="21">
      <c r="A122" s="225" t="s">
        <v>541</v>
      </c>
      <c r="B122" s="266" t="s">
        <v>542</v>
      </c>
      <c r="C122" s="267" t="s">
        <v>543</v>
      </c>
      <c r="D122" s="227"/>
      <c r="E122" s="228"/>
      <c r="F122" s="229"/>
      <c r="G122" s="230"/>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c r="BX122" s="231"/>
      <c r="BY122" s="231"/>
      <c r="BZ122" s="231"/>
      <c r="CA122" s="231"/>
      <c r="CB122" s="231"/>
      <c r="CC122" s="231"/>
      <c r="CD122" s="231"/>
      <c r="CE122" s="231"/>
    </row>
    <row r="123" spans="1:83" s="232" customFormat="1" ht="99" customHeight="1">
      <c r="A123" s="215"/>
      <c r="B123" s="215"/>
      <c r="C123" s="207" t="s">
        <v>544</v>
      </c>
      <c r="D123" s="268"/>
      <c r="E123" s="221"/>
      <c r="F123" s="298"/>
      <c r="G123" s="299"/>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row>
    <row r="124" spans="1:83" s="232" customFormat="1" ht="11.25">
      <c r="A124" s="215"/>
      <c r="B124" s="215"/>
      <c r="C124" s="300" t="s">
        <v>545</v>
      </c>
      <c r="D124" s="294" t="s">
        <v>546</v>
      </c>
      <c r="E124" s="295">
        <v>184</v>
      </c>
      <c r="F124" s="296"/>
      <c r="G124" s="297">
        <f>F124*E124</f>
        <v>0</v>
      </c>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1"/>
      <c r="BM124" s="231"/>
      <c r="BN124" s="231"/>
      <c r="BO124" s="231"/>
      <c r="BP124" s="231"/>
      <c r="BQ124" s="231"/>
      <c r="BR124" s="231"/>
      <c r="BS124" s="231"/>
      <c r="BT124" s="231"/>
      <c r="BU124" s="231"/>
      <c r="BV124" s="231"/>
      <c r="BW124" s="231"/>
      <c r="BX124" s="231"/>
      <c r="BY124" s="231"/>
      <c r="BZ124" s="231"/>
      <c r="CA124" s="231"/>
      <c r="CB124" s="231"/>
      <c r="CC124" s="231"/>
      <c r="CD124" s="231"/>
      <c r="CE124" s="231"/>
    </row>
    <row r="125" spans="1:83" s="232" customFormat="1" ht="11.25">
      <c r="A125" s="215"/>
      <c r="B125" s="215"/>
      <c r="C125" s="207"/>
      <c r="D125" s="227"/>
      <c r="E125" s="228"/>
      <c r="F125" s="229"/>
      <c r="G125" s="230"/>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row>
    <row r="126" spans="1:83" s="232" customFormat="1" ht="11.25">
      <c r="A126" s="225" t="s">
        <v>547</v>
      </c>
      <c r="B126" s="266" t="s">
        <v>548</v>
      </c>
      <c r="C126" s="267" t="s">
        <v>549</v>
      </c>
      <c r="D126" s="227"/>
      <c r="E126" s="228"/>
      <c r="F126" s="229"/>
      <c r="G126" s="230"/>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row>
    <row r="127" spans="1:83" s="232" customFormat="1" ht="152.25" customHeight="1">
      <c r="A127" s="215"/>
      <c r="B127" s="215"/>
      <c r="C127" s="207" t="s">
        <v>550</v>
      </c>
      <c r="D127" s="227"/>
      <c r="E127" s="228"/>
      <c r="F127" s="229"/>
      <c r="G127" s="230"/>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row>
    <row r="128" spans="1:83" s="232" customFormat="1" ht="11.25">
      <c r="A128" s="215" t="s">
        <v>551</v>
      </c>
      <c r="B128" s="215"/>
      <c r="C128" s="207" t="s">
        <v>552</v>
      </c>
      <c r="D128" s="294" t="s">
        <v>24</v>
      </c>
      <c r="E128" s="295">
        <v>7433</v>
      </c>
      <c r="F128" s="296"/>
      <c r="G128" s="297">
        <f>F128*E128</f>
        <v>0</v>
      </c>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row>
    <row r="129" spans="1:83" s="232" customFormat="1" ht="74.25" customHeight="1">
      <c r="A129" s="215" t="s">
        <v>553</v>
      </c>
      <c r="B129" s="215"/>
      <c r="C129" s="207" t="s">
        <v>554</v>
      </c>
      <c r="D129" s="294" t="s">
        <v>24</v>
      </c>
      <c r="E129" s="295">
        <v>1880</v>
      </c>
      <c r="F129" s="296"/>
      <c r="G129" s="297">
        <f>F129*E129</f>
        <v>0</v>
      </c>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1"/>
      <c r="AT129" s="231"/>
      <c r="AU129" s="231"/>
      <c r="AV129" s="231"/>
      <c r="AW129" s="231"/>
      <c r="AX129" s="231"/>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c r="BS129" s="231"/>
      <c r="BT129" s="231"/>
      <c r="BU129" s="231"/>
      <c r="BV129" s="231"/>
      <c r="BW129" s="231"/>
      <c r="BX129" s="231"/>
      <c r="BY129" s="231"/>
      <c r="BZ129" s="231"/>
      <c r="CA129" s="231"/>
      <c r="CB129" s="231"/>
      <c r="CC129" s="231"/>
      <c r="CD129" s="231"/>
      <c r="CE129" s="231"/>
    </row>
    <row r="130" spans="1:83" s="232" customFormat="1" ht="11.25">
      <c r="A130" s="215"/>
      <c r="B130" s="215"/>
      <c r="C130" s="207"/>
      <c r="D130" s="227"/>
      <c r="E130" s="228"/>
      <c r="F130" s="229"/>
      <c r="G130" s="230"/>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c r="CA130" s="231"/>
      <c r="CB130" s="231"/>
      <c r="CC130" s="231"/>
      <c r="CD130" s="231"/>
      <c r="CE130" s="231"/>
    </row>
    <row r="131" spans="1:83" s="232" customFormat="1" ht="11.25">
      <c r="A131" s="225" t="s">
        <v>555</v>
      </c>
      <c r="B131" s="266" t="s">
        <v>556</v>
      </c>
      <c r="C131" s="267" t="s">
        <v>557</v>
      </c>
      <c r="D131" s="227"/>
      <c r="E131" s="228"/>
      <c r="F131" s="229"/>
      <c r="G131" s="230"/>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1"/>
      <c r="BU131" s="231"/>
      <c r="BV131" s="231"/>
      <c r="BW131" s="231"/>
      <c r="BX131" s="231"/>
      <c r="BY131" s="231"/>
      <c r="BZ131" s="231"/>
      <c r="CA131" s="231"/>
      <c r="CB131" s="231"/>
      <c r="CC131" s="231"/>
      <c r="CD131" s="231"/>
      <c r="CE131" s="231"/>
    </row>
    <row r="132" spans="1:83" s="232" customFormat="1" ht="85.5" customHeight="1">
      <c r="A132" s="215"/>
      <c r="B132" s="215"/>
      <c r="C132" s="207" t="s">
        <v>558</v>
      </c>
      <c r="D132" s="227"/>
      <c r="E132" s="228"/>
      <c r="F132" s="229"/>
      <c r="G132" s="230"/>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c r="BX132" s="231"/>
      <c r="BY132" s="231"/>
      <c r="BZ132" s="231"/>
      <c r="CA132" s="231"/>
      <c r="CB132" s="231"/>
      <c r="CC132" s="231"/>
      <c r="CD132" s="231"/>
      <c r="CE132" s="231"/>
    </row>
    <row r="133" spans="1:83" s="232" customFormat="1" ht="22.5">
      <c r="A133" s="215"/>
      <c r="B133" s="215"/>
      <c r="C133" s="300" t="s">
        <v>559</v>
      </c>
      <c r="D133" s="294" t="s">
        <v>448</v>
      </c>
      <c r="E133" s="295">
        <v>125</v>
      </c>
      <c r="F133" s="296"/>
      <c r="G133" s="297">
        <f>F133*E133</f>
        <v>0</v>
      </c>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1"/>
      <c r="BZ133" s="231"/>
      <c r="CA133" s="231"/>
      <c r="CB133" s="231"/>
      <c r="CC133" s="231"/>
      <c r="CD133" s="231"/>
      <c r="CE133" s="231"/>
    </row>
    <row r="134" spans="1:83" s="232" customFormat="1" ht="11.25">
      <c r="A134" s="225"/>
      <c r="B134" s="215"/>
      <c r="C134" s="292"/>
      <c r="D134" s="227"/>
      <c r="E134" s="228"/>
      <c r="F134" s="229"/>
      <c r="G134" s="230"/>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row>
    <row r="135" spans="1:83" s="232" customFormat="1" ht="11.25">
      <c r="A135" s="225" t="s">
        <v>23</v>
      </c>
      <c r="B135" s="266"/>
      <c r="C135" s="291" t="s">
        <v>560</v>
      </c>
      <c r="D135" s="227"/>
      <c r="E135" s="228"/>
      <c r="F135" s="229"/>
      <c r="G135" s="230"/>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1"/>
      <c r="BX135" s="231"/>
      <c r="BY135" s="231"/>
      <c r="BZ135" s="231"/>
      <c r="CA135" s="231"/>
      <c r="CB135" s="231"/>
      <c r="CC135" s="231"/>
      <c r="CD135" s="231"/>
      <c r="CE135" s="231"/>
    </row>
    <row r="136" spans="1:83" s="232" customFormat="1" ht="11.25">
      <c r="A136" s="225"/>
      <c r="B136" s="266"/>
      <c r="C136" s="267"/>
      <c r="D136" s="227"/>
      <c r="E136" s="228"/>
      <c r="F136" s="229"/>
      <c r="G136" s="230"/>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row>
    <row r="137" spans="1:83" s="232" customFormat="1" ht="11.25">
      <c r="A137" s="225" t="s">
        <v>561</v>
      </c>
      <c r="B137" s="266" t="s">
        <v>562</v>
      </c>
      <c r="C137" s="267" t="s">
        <v>563</v>
      </c>
      <c r="D137" s="279"/>
      <c r="E137" s="280"/>
      <c r="F137" s="280"/>
      <c r="G137" s="30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row>
    <row r="138" spans="1:83" s="232" customFormat="1" ht="11.25">
      <c r="A138" s="302"/>
      <c r="B138" s="266" t="s">
        <v>564</v>
      </c>
      <c r="C138" s="267" t="s">
        <v>565</v>
      </c>
      <c r="D138" s="279"/>
      <c r="E138" s="280"/>
      <c r="F138" s="280"/>
      <c r="G138" s="30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row>
    <row r="139" spans="1:83" s="232" customFormat="1" ht="35.25" customHeight="1">
      <c r="A139" s="303"/>
      <c r="B139" s="270"/>
      <c r="C139" s="207" t="s">
        <v>566</v>
      </c>
      <c r="D139" s="279"/>
      <c r="E139" s="280"/>
      <c r="F139" s="280"/>
      <c r="G139" s="30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row>
    <row r="140" spans="1:83" s="232" customFormat="1" ht="164.25" customHeight="1">
      <c r="A140" s="303"/>
      <c r="B140" s="270"/>
      <c r="C140" s="207" t="s">
        <v>567</v>
      </c>
      <c r="D140" s="279"/>
      <c r="E140" s="304"/>
      <c r="F140" s="280"/>
      <c r="G140" s="30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1"/>
      <c r="BJ140" s="231"/>
      <c r="BK140" s="231"/>
      <c r="BL140" s="231"/>
      <c r="BM140" s="231"/>
      <c r="BN140" s="231"/>
      <c r="BO140" s="231"/>
      <c r="BP140" s="231"/>
      <c r="BQ140" s="231"/>
      <c r="BR140" s="231"/>
      <c r="BS140" s="231"/>
      <c r="BT140" s="231"/>
      <c r="BU140" s="231"/>
      <c r="BV140" s="231"/>
      <c r="BW140" s="231"/>
      <c r="BX140" s="231"/>
      <c r="BY140" s="231"/>
      <c r="BZ140" s="231"/>
      <c r="CA140" s="231"/>
      <c r="CB140" s="231"/>
      <c r="CC140" s="231"/>
      <c r="CD140" s="231"/>
      <c r="CE140" s="231"/>
    </row>
    <row r="141" spans="1:83" s="232" customFormat="1" ht="11.25">
      <c r="A141" s="303"/>
      <c r="B141" s="270"/>
      <c r="C141" s="207" t="s">
        <v>458</v>
      </c>
      <c r="D141" s="279"/>
      <c r="E141" s="280"/>
      <c r="F141" s="280"/>
      <c r="G141" s="305">
        <v>0</v>
      </c>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c r="BA141" s="231"/>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1"/>
      <c r="BZ141" s="231"/>
      <c r="CA141" s="231"/>
      <c r="CB141" s="231"/>
      <c r="CC141" s="231"/>
      <c r="CD141" s="231"/>
      <c r="CE141" s="231"/>
    </row>
    <row r="142" spans="1:83" s="232" customFormat="1" ht="45" customHeight="1">
      <c r="A142" s="303"/>
      <c r="B142" s="270"/>
      <c r="C142" s="207" t="s">
        <v>568</v>
      </c>
      <c r="D142" s="279"/>
      <c r="E142" s="280"/>
      <c r="F142" s="280"/>
      <c r="G142" s="30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c r="BA142" s="231"/>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c r="BY142" s="231"/>
      <c r="BZ142" s="231"/>
      <c r="CA142" s="231"/>
      <c r="CB142" s="231"/>
      <c r="CC142" s="231"/>
      <c r="CD142" s="231"/>
      <c r="CE142" s="231"/>
    </row>
    <row r="143" spans="1:83" s="232" customFormat="1" ht="11.25">
      <c r="A143" s="303"/>
      <c r="B143" s="270"/>
      <c r="C143" s="207" t="s">
        <v>569</v>
      </c>
      <c r="D143" s="273" t="s">
        <v>116</v>
      </c>
      <c r="E143" s="274">
        <v>70</v>
      </c>
      <c r="F143" s="296"/>
      <c r="G143" s="306">
        <f>E143*$F143</f>
        <v>0</v>
      </c>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1"/>
      <c r="AP143" s="231"/>
      <c r="AQ143" s="231"/>
      <c r="AR143" s="231"/>
      <c r="AS143" s="231"/>
      <c r="AT143" s="231"/>
      <c r="AU143" s="231"/>
      <c r="AV143" s="231"/>
      <c r="AW143" s="231"/>
      <c r="AX143" s="231"/>
      <c r="AY143" s="231"/>
      <c r="AZ143" s="231"/>
      <c r="BA143" s="231"/>
      <c r="BB143" s="231"/>
      <c r="BC143" s="231"/>
      <c r="BD143" s="231"/>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c r="BY143" s="231"/>
      <c r="BZ143" s="231"/>
      <c r="CA143" s="231"/>
      <c r="CB143" s="231"/>
      <c r="CC143" s="231"/>
      <c r="CD143" s="231"/>
      <c r="CE143" s="231"/>
    </row>
    <row r="144" spans="1:83" s="232" customFormat="1" ht="11.25">
      <c r="A144" s="215"/>
      <c r="B144" s="215"/>
      <c r="C144" s="207"/>
      <c r="D144" s="227"/>
      <c r="E144" s="228"/>
      <c r="F144" s="229"/>
      <c r="G144" s="230"/>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c r="BY144" s="231"/>
      <c r="BZ144" s="231"/>
      <c r="CA144" s="231"/>
      <c r="CB144" s="231"/>
      <c r="CC144" s="231"/>
      <c r="CD144" s="231"/>
      <c r="CE144" s="231"/>
    </row>
    <row r="145" spans="1:83" s="232" customFormat="1" ht="21">
      <c r="A145" s="219" t="s">
        <v>570</v>
      </c>
      <c r="B145" s="219" t="s">
        <v>571</v>
      </c>
      <c r="C145" s="219" t="s">
        <v>572</v>
      </c>
      <c r="D145" s="220"/>
      <c r="E145" s="280"/>
      <c r="F145" s="280"/>
      <c r="G145" s="307"/>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1"/>
      <c r="BZ145" s="231"/>
      <c r="CA145" s="231"/>
      <c r="CB145" s="231"/>
      <c r="CC145" s="231"/>
      <c r="CD145" s="231"/>
      <c r="CE145" s="231"/>
    </row>
    <row r="146" spans="1:83" s="232" customFormat="1" ht="37.5" customHeight="1">
      <c r="A146" s="270"/>
      <c r="B146" s="270"/>
      <c r="C146" s="308" t="s">
        <v>573</v>
      </c>
      <c r="D146" s="220"/>
      <c r="E146" s="280"/>
      <c r="F146" s="280"/>
      <c r="G146" s="307"/>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1"/>
      <c r="BX146" s="231"/>
      <c r="BY146" s="231"/>
      <c r="BZ146" s="231"/>
      <c r="CA146" s="231"/>
      <c r="CB146" s="231"/>
      <c r="CC146" s="231"/>
      <c r="CD146" s="231"/>
      <c r="CE146" s="231"/>
    </row>
    <row r="147" spans="1:83" s="232" customFormat="1" ht="66" customHeight="1">
      <c r="A147" s="270"/>
      <c r="B147" s="270"/>
      <c r="C147" s="207" t="s">
        <v>574</v>
      </c>
      <c r="D147" s="220"/>
      <c r="E147" s="280"/>
      <c r="F147" s="280"/>
      <c r="G147" s="307"/>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c r="BY147" s="231"/>
      <c r="BZ147" s="231"/>
      <c r="CA147" s="231"/>
      <c r="CB147" s="231"/>
      <c r="CC147" s="231"/>
      <c r="CD147" s="231"/>
      <c r="CE147" s="231"/>
    </row>
    <row r="148" spans="1:83" s="232" customFormat="1" ht="11.25">
      <c r="A148" s="270"/>
      <c r="B148" s="270"/>
      <c r="C148" s="308" t="s">
        <v>458</v>
      </c>
      <c r="D148" s="220"/>
      <c r="E148" s="280"/>
      <c r="F148" s="280"/>
      <c r="G148" s="307"/>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row>
    <row r="149" spans="1:83" s="232" customFormat="1" ht="22.5">
      <c r="A149" s="270"/>
      <c r="B149" s="270"/>
      <c r="C149" s="309" t="s">
        <v>575</v>
      </c>
      <c r="D149" s="294" t="s">
        <v>546</v>
      </c>
      <c r="E149" s="274">
        <v>350</v>
      </c>
      <c r="F149" s="310"/>
      <c r="G149" s="276">
        <f>E149*F149</f>
        <v>0</v>
      </c>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row>
    <row r="150" spans="1:83" s="232" customFormat="1" ht="11.25">
      <c r="A150" s="270"/>
      <c r="B150" s="270"/>
      <c r="C150" s="309"/>
      <c r="D150" s="220"/>
      <c r="E150" s="280"/>
      <c r="F150" s="311"/>
      <c r="G150" s="28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row>
    <row r="151" spans="1:83" s="232" customFormat="1" ht="11.25">
      <c r="A151" s="225" t="s">
        <v>576</v>
      </c>
      <c r="B151" s="225" t="s">
        <v>577</v>
      </c>
      <c r="C151" s="219" t="s">
        <v>578</v>
      </c>
      <c r="D151" s="227"/>
      <c r="E151" s="228"/>
      <c r="F151" s="229"/>
      <c r="G151" s="28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row>
    <row r="152" spans="1:83" s="232" customFormat="1" ht="11.25">
      <c r="A152" s="215" t="s">
        <v>579</v>
      </c>
      <c r="B152" s="225" t="s">
        <v>580</v>
      </c>
      <c r="C152" s="219" t="s">
        <v>581</v>
      </c>
      <c r="D152" s="227"/>
      <c r="E152" s="228"/>
      <c r="F152" s="229"/>
      <c r="G152" s="28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c r="BJ152" s="231"/>
      <c r="BK152" s="231"/>
      <c r="BL152" s="231"/>
      <c r="BM152" s="231"/>
      <c r="BN152" s="231"/>
      <c r="BO152" s="231"/>
      <c r="BP152" s="231"/>
      <c r="BQ152" s="231"/>
      <c r="BR152" s="231"/>
      <c r="BS152" s="231"/>
      <c r="BT152" s="231"/>
      <c r="BU152" s="231"/>
      <c r="BV152" s="231"/>
      <c r="BW152" s="231"/>
      <c r="BX152" s="231"/>
      <c r="BY152" s="231"/>
      <c r="BZ152" s="231"/>
      <c r="CA152" s="231"/>
      <c r="CB152" s="231"/>
      <c r="CC152" s="231"/>
      <c r="CD152" s="231"/>
      <c r="CE152" s="231"/>
    </row>
    <row r="153" spans="1:83" s="232" customFormat="1" ht="118.5" customHeight="1">
      <c r="A153" s="215"/>
      <c r="B153" s="215"/>
      <c r="C153" s="312" t="s">
        <v>582</v>
      </c>
      <c r="D153" s="227"/>
      <c r="E153" s="228"/>
      <c r="F153" s="229"/>
      <c r="G153" s="28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c r="BJ153" s="231"/>
      <c r="BK153" s="231"/>
      <c r="BL153" s="231"/>
      <c r="BM153" s="231"/>
      <c r="BN153" s="231"/>
      <c r="BO153" s="231"/>
      <c r="BP153" s="231"/>
      <c r="BQ153" s="231"/>
      <c r="BR153" s="231"/>
      <c r="BS153" s="231"/>
      <c r="BT153" s="231"/>
      <c r="BU153" s="231"/>
      <c r="BV153" s="231"/>
      <c r="BW153" s="231"/>
      <c r="BX153" s="231"/>
      <c r="BY153" s="231"/>
      <c r="BZ153" s="231"/>
      <c r="CA153" s="231"/>
      <c r="CB153" s="231"/>
      <c r="CC153" s="231"/>
      <c r="CD153" s="231"/>
      <c r="CE153" s="231"/>
    </row>
    <row r="154" spans="1:83" s="232" customFormat="1" ht="11.25">
      <c r="A154" s="215"/>
      <c r="B154" s="215"/>
      <c r="C154" s="207" t="s">
        <v>458</v>
      </c>
      <c r="D154" s="227"/>
      <c r="E154" s="228"/>
      <c r="F154" s="229"/>
      <c r="G154" s="28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1"/>
      <c r="BR154" s="231"/>
      <c r="BS154" s="231"/>
      <c r="BT154" s="231"/>
      <c r="BU154" s="231"/>
      <c r="BV154" s="231"/>
      <c r="BW154" s="231"/>
      <c r="BX154" s="231"/>
      <c r="BY154" s="231"/>
      <c r="BZ154" s="231"/>
      <c r="CA154" s="231"/>
      <c r="CB154" s="231"/>
      <c r="CC154" s="231"/>
      <c r="CD154" s="231"/>
      <c r="CE154" s="231"/>
    </row>
    <row r="155" spans="1:83" s="232" customFormat="1" ht="11.25">
      <c r="A155" s="215"/>
      <c r="B155" s="215"/>
      <c r="C155" s="207" t="s">
        <v>583</v>
      </c>
      <c r="D155" s="190" t="s">
        <v>448</v>
      </c>
      <c r="E155" s="234">
        <v>100</v>
      </c>
      <c r="F155" s="235"/>
      <c r="G155" s="276">
        <f>F155*E155</f>
        <v>0</v>
      </c>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c r="BP155" s="231"/>
      <c r="BQ155" s="231"/>
      <c r="BR155" s="231"/>
      <c r="BS155" s="231"/>
      <c r="BT155" s="231"/>
      <c r="BU155" s="231"/>
      <c r="BV155" s="231"/>
      <c r="BW155" s="231"/>
      <c r="BX155" s="231"/>
      <c r="BY155" s="231"/>
      <c r="BZ155" s="231"/>
      <c r="CA155" s="231"/>
      <c r="CB155" s="231"/>
      <c r="CC155" s="231"/>
      <c r="CD155" s="231"/>
      <c r="CE155" s="231"/>
    </row>
    <row r="156" spans="1:83" s="232" customFormat="1" ht="11.25">
      <c r="A156" s="225"/>
      <c r="B156" s="225"/>
      <c r="C156" s="219"/>
      <c r="D156" s="227"/>
      <c r="E156" s="228"/>
      <c r="F156" s="229"/>
      <c r="G156" s="28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1"/>
      <c r="BW156" s="231"/>
      <c r="BX156" s="231"/>
      <c r="BY156" s="231"/>
      <c r="BZ156" s="231"/>
      <c r="CA156" s="231"/>
      <c r="CB156" s="231"/>
      <c r="CC156" s="231"/>
      <c r="CD156" s="231"/>
      <c r="CE156" s="231"/>
    </row>
    <row r="157" spans="1:83" s="232" customFormat="1" ht="21">
      <c r="A157" s="215" t="s">
        <v>584</v>
      </c>
      <c r="B157" s="266" t="s">
        <v>585</v>
      </c>
      <c r="C157" s="313" t="s">
        <v>586</v>
      </c>
      <c r="D157" s="227"/>
      <c r="E157" s="228"/>
      <c r="F157" s="229"/>
      <c r="G157" s="28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1"/>
      <c r="CC157" s="231"/>
      <c r="CD157" s="231"/>
      <c r="CE157" s="231"/>
    </row>
    <row r="158" spans="1:83" s="232" customFormat="1" ht="75.75" customHeight="1">
      <c r="A158" s="215"/>
      <c r="B158" s="266"/>
      <c r="C158" s="207" t="s">
        <v>587</v>
      </c>
      <c r="D158" s="227"/>
      <c r="E158" s="228"/>
      <c r="F158" s="229"/>
      <c r="G158" s="28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1"/>
      <c r="CC158" s="231"/>
      <c r="CD158" s="231"/>
      <c r="CE158" s="231"/>
    </row>
    <row r="159" spans="1:83" s="232" customFormat="1" ht="11.25">
      <c r="A159" s="215"/>
      <c r="B159" s="266"/>
      <c r="C159" s="314" t="s">
        <v>588</v>
      </c>
      <c r="D159" s="190" t="s">
        <v>448</v>
      </c>
      <c r="E159" s="234">
        <v>22</v>
      </c>
      <c r="F159" s="235"/>
      <c r="G159" s="276">
        <f>F159*E159</f>
        <v>0</v>
      </c>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row>
    <row r="160" spans="1:83" s="232" customFormat="1" ht="11.25">
      <c r="A160" s="215"/>
      <c r="B160" s="266"/>
      <c r="C160" s="314"/>
      <c r="D160" s="227"/>
      <c r="E160" s="228"/>
      <c r="F160" s="229"/>
      <c r="G160" s="28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row>
    <row r="161" spans="1:83" s="232" customFormat="1" ht="11.25">
      <c r="A161" s="225" t="s">
        <v>589</v>
      </c>
      <c r="B161" s="266" t="s">
        <v>590</v>
      </c>
      <c r="C161" s="315" t="s">
        <v>591</v>
      </c>
      <c r="D161" s="220"/>
      <c r="E161" s="221"/>
      <c r="F161" s="271"/>
      <c r="G161" s="269"/>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row>
    <row r="162" spans="1:83" s="232" customFormat="1" ht="211.5" customHeight="1">
      <c r="A162" s="316"/>
      <c r="B162" s="317" t="s">
        <v>592</v>
      </c>
      <c r="C162" s="207" t="s">
        <v>593</v>
      </c>
      <c r="D162" s="220"/>
      <c r="E162" s="221"/>
      <c r="F162" s="271"/>
      <c r="G162" s="269"/>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1"/>
      <c r="AL162" s="231"/>
      <c r="AM162" s="231"/>
      <c r="AN162" s="231"/>
      <c r="AO162" s="231"/>
      <c r="AP162" s="231"/>
      <c r="AQ162" s="231"/>
      <c r="AR162" s="231"/>
      <c r="AS162" s="231"/>
      <c r="AT162" s="231"/>
      <c r="AU162" s="231"/>
      <c r="AV162" s="231"/>
      <c r="AW162" s="231"/>
      <c r="AX162" s="231"/>
      <c r="AY162" s="231"/>
      <c r="AZ162" s="231"/>
      <c r="BA162" s="231"/>
      <c r="BB162" s="231"/>
      <c r="BC162" s="231"/>
      <c r="BD162" s="231"/>
      <c r="BE162" s="231"/>
      <c r="BF162" s="231"/>
      <c r="BG162" s="231"/>
      <c r="BH162" s="231"/>
      <c r="BI162" s="231"/>
      <c r="BJ162" s="231"/>
      <c r="BK162" s="231"/>
      <c r="BL162" s="231"/>
      <c r="BM162" s="231"/>
      <c r="BN162" s="231"/>
      <c r="BO162" s="231"/>
      <c r="BP162" s="231"/>
      <c r="BQ162" s="231"/>
      <c r="BR162" s="231"/>
      <c r="BS162" s="231"/>
      <c r="BT162" s="231"/>
      <c r="BU162" s="231"/>
      <c r="BV162" s="231"/>
      <c r="BW162" s="231"/>
      <c r="BX162" s="231"/>
      <c r="BY162" s="231"/>
      <c r="BZ162" s="231"/>
      <c r="CA162" s="231"/>
      <c r="CB162" s="231"/>
      <c r="CC162" s="231"/>
      <c r="CD162" s="231"/>
      <c r="CE162" s="231"/>
    </row>
    <row r="163" spans="1:83" s="232" customFormat="1" ht="22.5">
      <c r="A163" s="316"/>
      <c r="B163" s="317"/>
      <c r="C163" s="308" t="s">
        <v>594</v>
      </c>
      <c r="D163" s="220"/>
      <c r="E163" s="221"/>
      <c r="F163" s="271"/>
      <c r="G163" s="269"/>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c r="AM163" s="231"/>
      <c r="AN163" s="231"/>
      <c r="AO163" s="231"/>
      <c r="AP163" s="231"/>
      <c r="AQ163" s="231"/>
      <c r="AR163" s="231"/>
      <c r="AS163" s="231"/>
      <c r="AT163" s="231"/>
      <c r="AU163" s="231"/>
      <c r="AV163" s="231"/>
      <c r="AW163" s="231"/>
      <c r="AX163" s="231"/>
      <c r="AY163" s="231"/>
      <c r="AZ163" s="231"/>
      <c r="BA163" s="231"/>
      <c r="BB163" s="231"/>
      <c r="BC163" s="231"/>
      <c r="BD163" s="231"/>
      <c r="BE163" s="231"/>
      <c r="BF163" s="231"/>
      <c r="BG163" s="231"/>
      <c r="BH163" s="231"/>
      <c r="BI163" s="231"/>
      <c r="BJ163" s="231"/>
      <c r="BK163" s="231"/>
      <c r="BL163" s="231"/>
      <c r="BM163" s="231"/>
      <c r="BN163" s="231"/>
      <c r="BO163" s="231"/>
      <c r="BP163" s="231"/>
      <c r="BQ163" s="231"/>
      <c r="BR163" s="231"/>
      <c r="BS163" s="231"/>
      <c r="BT163" s="231"/>
      <c r="BU163" s="231"/>
      <c r="BV163" s="231"/>
      <c r="BW163" s="231"/>
      <c r="BX163" s="231"/>
      <c r="BY163" s="231"/>
      <c r="BZ163" s="231"/>
      <c r="CA163" s="231"/>
      <c r="CB163" s="231"/>
      <c r="CC163" s="231"/>
      <c r="CD163" s="231"/>
      <c r="CE163" s="231"/>
    </row>
    <row r="164" spans="1:83" s="232" customFormat="1" ht="11.25">
      <c r="A164" s="316"/>
      <c r="B164" s="224"/>
      <c r="C164" s="318" t="s">
        <v>458</v>
      </c>
      <c r="D164" s="220"/>
      <c r="E164" s="221"/>
      <c r="F164" s="271"/>
      <c r="G164" s="269"/>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1"/>
      <c r="AT164" s="231"/>
      <c r="AU164" s="231"/>
      <c r="AV164" s="231"/>
      <c r="AW164" s="231"/>
      <c r="AX164" s="231"/>
      <c r="AY164" s="231"/>
      <c r="AZ164" s="231"/>
      <c r="BA164" s="231"/>
      <c r="BB164" s="231"/>
      <c r="BC164" s="231"/>
      <c r="BD164" s="231"/>
      <c r="BE164" s="231"/>
      <c r="BF164" s="231"/>
      <c r="BG164" s="231"/>
      <c r="BH164" s="231"/>
      <c r="BI164" s="231"/>
      <c r="BJ164" s="231"/>
      <c r="BK164" s="231"/>
      <c r="BL164" s="231"/>
      <c r="BM164" s="231"/>
      <c r="BN164" s="231"/>
      <c r="BO164" s="231"/>
      <c r="BP164" s="231"/>
      <c r="BQ164" s="231"/>
      <c r="BR164" s="231"/>
      <c r="BS164" s="231"/>
      <c r="BT164" s="231"/>
      <c r="BU164" s="231"/>
      <c r="BV164" s="231"/>
      <c r="BW164" s="231"/>
      <c r="BX164" s="231"/>
      <c r="BY164" s="231"/>
      <c r="BZ164" s="231"/>
      <c r="CA164" s="231"/>
      <c r="CB164" s="231"/>
      <c r="CC164" s="231"/>
      <c r="CD164" s="231"/>
      <c r="CE164" s="231"/>
    </row>
    <row r="165" spans="1:83" s="232" customFormat="1" ht="39" customHeight="1">
      <c r="A165" s="316"/>
      <c r="B165" s="224"/>
      <c r="C165" s="207" t="s">
        <v>595</v>
      </c>
      <c r="D165" s="220"/>
      <c r="E165" s="221"/>
      <c r="F165" s="271"/>
      <c r="G165" s="269"/>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c r="AM165" s="231"/>
      <c r="AN165" s="231"/>
      <c r="AO165" s="231"/>
      <c r="AP165" s="231"/>
      <c r="AQ165" s="231"/>
      <c r="AR165" s="231"/>
      <c r="AS165" s="231"/>
      <c r="AT165" s="231"/>
      <c r="AU165" s="231"/>
      <c r="AV165" s="231"/>
      <c r="AW165" s="231"/>
      <c r="AX165" s="231"/>
      <c r="AY165" s="231"/>
      <c r="AZ165" s="231"/>
      <c r="BA165" s="231"/>
      <c r="BB165" s="231"/>
      <c r="BC165" s="231"/>
      <c r="BD165" s="231"/>
      <c r="BE165" s="231"/>
      <c r="BF165" s="231"/>
      <c r="BG165" s="231"/>
      <c r="BH165" s="231"/>
      <c r="BI165" s="231"/>
      <c r="BJ165" s="231"/>
      <c r="BK165" s="231"/>
      <c r="BL165" s="231"/>
      <c r="BM165" s="231"/>
      <c r="BN165" s="231"/>
      <c r="BO165" s="231"/>
      <c r="BP165" s="231"/>
      <c r="BQ165" s="231"/>
      <c r="BR165" s="231"/>
      <c r="BS165" s="231"/>
      <c r="BT165" s="231"/>
      <c r="BU165" s="231"/>
      <c r="BV165" s="231"/>
      <c r="BW165" s="231"/>
      <c r="BX165" s="231"/>
      <c r="BY165" s="231"/>
      <c r="BZ165" s="231"/>
      <c r="CA165" s="231"/>
      <c r="CB165" s="231"/>
      <c r="CC165" s="231"/>
      <c r="CD165" s="231"/>
      <c r="CE165" s="231"/>
    </row>
    <row r="166" spans="1:83" s="232" customFormat="1" ht="11.25">
      <c r="A166" s="316"/>
      <c r="B166" s="224"/>
      <c r="C166" s="308" t="s">
        <v>596</v>
      </c>
      <c r="D166" s="294" t="s">
        <v>7</v>
      </c>
      <c r="E166" s="295">
        <v>6</v>
      </c>
      <c r="F166" s="275"/>
      <c r="G166" s="319">
        <f>E166*F166</f>
        <v>0</v>
      </c>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1"/>
      <c r="BW166" s="231"/>
      <c r="BX166" s="231"/>
      <c r="BY166" s="231"/>
      <c r="BZ166" s="231"/>
      <c r="CA166" s="231"/>
      <c r="CB166" s="231"/>
      <c r="CC166" s="231"/>
      <c r="CD166" s="231"/>
      <c r="CE166" s="231"/>
    </row>
    <row r="167" spans="1:83" s="232" customFormat="1" ht="11.25">
      <c r="A167" s="316"/>
      <c r="B167" s="224"/>
      <c r="C167" s="308"/>
      <c r="D167" s="220"/>
      <c r="E167" s="221"/>
      <c r="F167" s="271"/>
      <c r="G167" s="269"/>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1"/>
      <c r="BW167" s="231"/>
      <c r="BX167" s="231"/>
      <c r="BY167" s="231"/>
      <c r="BZ167" s="231"/>
      <c r="CA167" s="231"/>
      <c r="CB167" s="231"/>
      <c r="CC167" s="231"/>
      <c r="CD167" s="231"/>
      <c r="CE167" s="231"/>
    </row>
    <row r="168" spans="1:83" s="232" customFormat="1" ht="11.25">
      <c r="A168" s="320" t="s">
        <v>597</v>
      </c>
      <c r="B168" s="215" t="s">
        <v>598</v>
      </c>
      <c r="C168" s="219" t="s">
        <v>599</v>
      </c>
      <c r="D168" s="227"/>
      <c r="E168" s="228"/>
      <c r="F168" s="229"/>
      <c r="G168" s="230">
        <f>E168*F168</f>
        <v>0</v>
      </c>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1"/>
      <c r="BW168" s="231"/>
      <c r="BX168" s="231"/>
      <c r="BY168" s="231"/>
      <c r="BZ168" s="231"/>
      <c r="CA168" s="231"/>
      <c r="CB168" s="231"/>
      <c r="CC168" s="231"/>
      <c r="CD168" s="231"/>
      <c r="CE168" s="231"/>
    </row>
    <row r="169" spans="1:83" s="232" customFormat="1" ht="59.25" customHeight="1">
      <c r="A169" s="215"/>
      <c r="B169" s="215"/>
      <c r="C169" s="207" t="s">
        <v>600</v>
      </c>
      <c r="D169" s="227"/>
      <c r="E169" s="228"/>
      <c r="F169" s="229"/>
      <c r="G169" s="230">
        <f>E169*F169</f>
        <v>0</v>
      </c>
      <c r="H169" s="231"/>
      <c r="I169" s="231"/>
      <c r="J169" s="231"/>
      <c r="K169" s="231"/>
      <c r="L169" s="231"/>
      <c r="M169" s="231"/>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c r="AI169" s="231"/>
      <c r="AJ169" s="231"/>
      <c r="AK169" s="231"/>
      <c r="AL169" s="231"/>
      <c r="AM169" s="231"/>
      <c r="AN169" s="231"/>
      <c r="AO169" s="231"/>
      <c r="AP169" s="231"/>
      <c r="AQ169" s="231"/>
      <c r="AR169" s="231"/>
      <c r="AS169" s="231"/>
      <c r="AT169" s="231"/>
      <c r="AU169" s="231"/>
      <c r="AV169" s="231"/>
      <c r="AW169" s="231"/>
      <c r="AX169" s="231"/>
      <c r="AY169" s="231"/>
      <c r="AZ169" s="231"/>
      <c r="BA169" s="231"/>
      <c r="BB169" s="231"/>
      <c r="BC169" s="231"/>
      <c r="BD169" s="231"/>
      <c r="BE169" s="231"/>
      <c r="BF169" s="231"/>
      <c r="BG169" s="231"/>
      <c r="BH169" s="231"/>
      <c r="BI169" s="231"/>
      <c r="BJ169" s="231"/>
      <c r="BK169" s="231"/>
      <c r="BL169" s="231"/>
      <c r="BM169" s="231"/>
      <c r="BN169" s="231"/>
      <c r="BO169" s="231"/>
      <c r="BP169" s="231"/>
      <c r="BQ169" s="231"/>
      <c r="BR169" s="231"/>
      <c r="BS169" s="231"/>
      <c r="BT169" s="231"/>
      <c r="BU169" s="231"/>
      <c r="BV169" s="231"/>
      <c r="BW169" s="231"/>
      <c r="BX169" s="231"/>
      <c r="BY169" s="231"/>
      <c r="BZ169" s="231"/>
      <c r="CA169" s="231"/>
      <c r="CB169" s="231"/>
      <c r="CC169" s="231"/>
      <c r="CD169" s="231"/>
      <c r="CE169" s="231"/>
    </row>
    <row r="170" spans="1:83" s="232" customFormat="1" ht="11.25">
      <c r="A170" s="215"/>
      <c r="B170" s="215"/>
      <c r="C170" s="207" t="s">
        <v>601</v>
      </c>
      <c r="D170" s="190" t="s">
        <v>116</v>
      </c>
      <c r="E170" s="234">
        <v>6</v>
      </c>
      <c r="F170" s="235"/>
      <c r="G170" s="236">
        <f>E170*F170</f>
        <v>0</v>
      </c>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row>
    <row r="171" spans="1:83" s="232" customFormat="1" ht="11.25">
      <c r="A171" s="270"/>
      <c r="B171" s="270"/>
      <c r="C171" s="309"/>
      <c r="D171" s="220"/>
      <c r="E171" s="280"/>
      <c r="F171" s="311"/>
      <c r="G171" s="28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row>
    <row r="172" spans="1:83" s="232" customFormat="1" ht="45">
      <c r="A172" s="283"/>
      <c r="B172" s="283"/>
      <c r="C172" s="284" t="s">
        <v>639</v>
      </c>
      <c r="D172" s="285"/>
      <c r="E172" s="286"/>
      <c r="F172" s="287"/>
      <c r="G172" s="288">
        <f>SUM(G78:G171)</f>
        <v>0</v>
      </c>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row>
    <row r="173" spans="1:83" s="232" customFormat="1" ht="11.25">
      <c r="A173" s="254"/>
      <c r="B173" s="254"/>
      <c r="C173" s="255"/>
      <c r="D173" s="289"/>
      <c r="E173" s="257"/>
      <c r="F173" s="258"/>
      <c r="G173" s="259"/>
      <c r="H173" s="231"/>
      <c r="I173" s="231"/>
      <c r="J173" s="231"/>
      <c r="K173" s="231"/>
      <c r="L173" s="231"/>
      <c r="M173" s="231"/>
      <c r="N173" s="231"/>
      <c r="O173" s="231"/>
      <c r="P173" s="231"/>
      <c r="Q173" s="231"/>
      <c r="R173" s="231"/>
      <c r="S173" s="231"/>
      <c r="T173" s="231"/>
      <c r="U173" s="231"/>
      <c r="V173" s="231"/>
      <c r="W173" s="231"/>
      <c r="X173" s="231"/>
      <c r="Y173" s="231"/>
      <c r="Z173" s="231"/>
      <c r="AA173" s="231"/>
      <c r="AB173" s="231"/>
      <c r="AC173" s="231"/>
      <c r="AD173" s="231"/>
      <c r="AE173" s="231"/>
      <c r="AF173" s="231"/>
      <c r="AG173" s="231"/>
      <c r="AH173" s="231"/>
      <c r="AI173" s="231"/>
      <c r="AJ173" s="231"/>
      <c r="AK173" s="231"/>
      <c r="AL173" s="231"/>
      <c r="AM173" s="231"/>
      <c r="AN173" s="231"/>
      <c r="AO173" s="231"/>
      <c r="AP173" s="231"/>
      <c r="AQ173" s="231"/>
      <c r="AR173" s="231"/>
      <c r="AS173" s="231"/>
      <c r="AT173" s="231"/>
      <c r="AU173" s="231"/>
      <c r="AV173" s="231"/>
      <c r="AW173" s="231"/>
      <c r="AX173" s="231"/>
      <c r="AY173" s="231"/>
      <c r="AZ173" s="231"/>
      <c r="BA173" s="231"/>
      <c r="BB173" s="231"/>
      <c r="BC173" s="231"/>
      <c r="BD173" s="231"/>
      <c r="BE173" s="231"/>
      <c r="BF173" s="231"/>
      <c r="BG173" s="231"/>
      <c r="BH173" s="231"/>
      <c r="BI173" s="231"/>
      <c r="BJ173" s="231"/>
      <c r="BK173" s="231"/>
      <c r="BL173" s="231"/>
      <c r="BM173" s="231"/>
      <c r="BN173" s="231"/>
      <c r="BO173" s="231"/>
      <c r="BP173" s="231"/>
      <c r="BQ173" s="231"/>
      <c r="BR173" s="231"/>
      <c r="BS173" s="231"/>
      <c r="BT173" s="231"/>
      <c r="BU173" s="231"/>
      <c r="BV173" s="231"/>
      <c r="BW173" s="231"/>
      <c r="BX173" s="231"/>
      <c r="BY173" s="231"/>
      <c r="BZ173" s="231"/>
      <c r="CA173" s="231"/>
      <c r="CB173" s="231"/>
      <c r="CC173" s="231"/>
      <c r="CD173" s="231"/>
      <c r="CE173" s="231"/>
    </row>
    <row r="174" spans="1:83" s="232" customFormat="1" ht="11.25">
      <c r="A174" s="215"/>
      <c r="B174" s="215"/>
      <c r="C174" s="207"/>
      <c r="D174" s="227"/>
      <c r="E174" s="217"/>
      <c r="F174" s="218"/>
      <c r="G174" s="230"/>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231"/>
      <c r="AJ174" s="231"/>
      <c r="AK174" s="231"/>
      <c r="AL174" s="231"/>
      <c r="AM174" s="231"/>
      <c r="AN174" s="231"/>
      <c r="AO174" s="231"/>
      <c r="AP174" s="231"/>
      <c r="AQ174" s="231"/>
      <c r="AR174" s="231"/>
      <c r="AS174" s="231"/>
      <c r="AT174" s="231"/>
      <c r="AU174" s="231"/>
      <c r="AV174" s="231"/>
      <c r="AW174" s="231"/>
      <c r="AX174" s="231"/>
      <c r="AY174" s="231"/>
      <c r="AZ174" s="231"/>
      <c r="BA174" s="231"/>
      <c r="BB174" s="231"/>
      <c r="BC174" s="231"/>
      <c r="BD174" s="231"/>
      <c r="BE174" s="231"/>
      <c r="BF174" s="231"/>
      <c r="BG174" s="231"/>
      <c r="BH174" s="231"/>
      <c r="BI174" s="231"/>
      <c r="BJ174" s="231"/>
      <c r="BK174" s="231"/>
      <c r="BL174" s="231"/>
      <c r="BM174" s="231"/>
      <c r="BN174" s="231"/>
      <c r="BO174" s="231"/>
      <c r="BP174" s="231"/>
      <c r="BQ174" s="231"/>
      <c r="BR174" s="231"/>
      <c r="BS174" s="231"/>
      <c r="BT174" s="231"/>
      <c r="BU174" s="231"/>
      <c r="BV174" s="231"/>
      <c r="BW174" s="231"/>
      <c r="BX174" s="231"/>
      <c r="BY174" s="231"/>
      <c r="BZ174" s="231"/>
      <c r="CA174" s="231"/>
      <c r="CB174" s="231"/>
      <c r="CC174" s="231"/>
      <c r="CD174" s="231"/>
      <c r="CE174" s="231"/>
    </row>
    <row r="175" spans="1:83" s="232" customFormat="1" ht="11.25">
      <c r="A175" s="260" t="s">
        <v>602</v>
      </c>
      <c r="B175" s="260"/>
      <c r="C175" s="261" t="s">
        <v>56</v>
      </c>
      <c r="D175" s="262"/>
      <c r="E175" s="263"/>
      <c r="F175" s="264"/>
      <c r="G175" s="265"/>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231"/>
      <c r="AJ175" s="231"/>
      <c r="AK175" s="231"/>
      <c r="AL175" s="231"/>
      <c r="AM175" s="231"/>
      <c r="AN175" s="231"/>
      <c r="AO175" s="231"/>
      <c r="AP175" s="231"/>
      <c r="AQ175" s="231"/>
      <c r="AR175" s="231"/>
      <c r="AS175" s="231"/>
      <c r="AT175" s="231"/>
      <c r="AU175" s="231"/>
      <c r="AV175" s="231"/>
      <c r="AW175" s="231"/>
      <c r="AX175" s="231"/>
      <c r="AY175" s="231"/>
      <c r="AZ175" s="231"/>
      <c r="BA175" s="231"/>
      <c r="BB175" s="231"/>
      <c r="BC175" s="231"/>
      <c r="BD175" s="231"/>
      <c r="BE175" s="231"/>
      <c r="BF175" s="231"/>
      <c r="BG175" s="231"/>
      <c r="BH175" s="231"/>
      <c r="BI175" s="231"/>
      <c r="BJ175" s="231"/>
      <c r="BK175" s="231"/>
      <c r="BL175" s="231"/>
      <c r="BM175" s="231"/>
      <c r="BN175" s="231"/>
      <c r="BO175" s="231"/>
      <c r="BP175" s="231"/>
      <c r="BQ175" s="231"/>
      <c r="BR175" s="231"/>
      <c r="BS175" s="231"/>
      <c r="BT175" s="231"/>
      <c r="BU175" s="231"/>
      <c r="BV175" s="231"/>
      <c r="BW175" s="231"/>
      <c r="BX175" s="231"/>
      <c r="BY175" s="231"/>
      <c r="BZ175" s="231"/>
      <c r="CA175" s="231"/>
      <c r="CB175" s="231"/>
      <c r="CC175" s="231"/>
      <c r="CD175" s="231"/>
      <c r="CE175" s="231"/>
    </row>
    <row r="176" spans="1:83" s="232" customFormat="1" ht="11.25">
      <c r="A176" s="215"/>
      <c r="B176" s="215"/>
      <c r="C176" s="207"/>
      <c r="D176" s="227"/>
      <c r="E176" s="228"/>
      <c r="F176" s="229"/>
      <c r="G176" s="230"/>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1"/>
      <c r="AT176" s="231"/>
      <c r="AU176" s="231"/>
      <c r="AV176" s="231"/>
      <c r="AW176" s="231"/>
      <c r="AX176" s="231"/>
      <c r="AY176" s="231"/>
      <c r="AZ176" s="231"/>
      <c r="BA176" s="231"/>
      <c r="BB176" s="231"/>
      <c r="BC176" s="231"/>
      <c r="BD176" s="231"/>
      <c r="BE176" s="231"/>
      <c r="BF176" s="231"/>
      <c r="BG176" s="231"/>
      <c r="BH176" s="231"/>
      <c r="BI176" s="231"/>
      <c r="BJ176" s="231"/>
      <c r="BK176" s="231"/>
      <c r="BL176" s="231"/>
      <c r="BM176" s="231"/>
      <c r="BN176" s="231"/>
      <c r="BO176" s="231"/>
      <c r="BP176" s="231"/>
      <c r="BQ176" s="231"/>
      <c r="BR176" s="231"/>
      <c r="BS176" s="231"/>
      <c r="BT176" s="231"/>
      <c r="BU176" s="231"/>
      <c r="BV176" s="231"/>
      <c r="BW176" s="231"/>
      <c r="BX176" s="231"/>
      <c r="BY176" s="231"/>
      <c r="BZ176" s="231"/>
      <c r="CA176" s="231"/>
      <c r="CB176" s="231"/>
      <c r="CC176" s="231"/>
      <c r="CD176" s="231"/>
      <c r="CE176" s="231"/>
    </row>
    <row r="177" spans="1:83" s="232" customFormat="1" ht="11.25">
      <c r="A177" s="321" t="s">
        <v>104</v>
      </c>
      <c r="B177" s="315" t="s">
        <v>603</v>
      </c>
      <c r="C177" s="315" t="s">
        <v>604</v>
      </c>
      <c r="D177" s="227"/>
      <c r="E177" s="228"/>
      <c r="F177" s="228"/>
      <c r="G177" s="322"/>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1"/>
      <c r="AY177" s="231"/>
      <c r="AZ177" s="231"/>
      <c r="BA177" s="231"/>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1"/>
      <c r="BZ177" s="231"/>
      <c r="CA177" s="231"/>
      <c r="CB177" s="231"/>
      <c r="CC177" s="231"/>
      <c r="CD177" s="231"/>
      <c r="CE177" s="231"/>
    </row>
    <row r="178" spans="1:83" s="232" customFormat="1" ht="64.5" customHeight="1">
      <c r="A178" s="323"/>
      <c r="B178" s="270"/>
      <c r="C178" s="207" t="s">
        <v>605</v>
      </c>
      <c r="D178" s="227"/>
      <c r="E178" s="228"/>
      <c r="F178" s="228"/>
      <c r="G178" s="322"/>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c r="BC178" s="231"/>
      <c r="BD178" s="231"/>
      <c r="BE178" s="231"/>
      <c r="BF178" s="231"/>
      <c r="BG178" s="231"/>
      <c r="BH178" s="231"/>
      <c r="BI178" s="231"/>
      <c r="BJ178" s="231"/>
      <c r="BK178" s="231"/>
      <c r="BL178" s="231"/>
      <c r="BM178" s="231"/>
      <c r="BN178" s="231"/>
      <c r="BO178" s="231"/>
      <c r="BP178" s="231"/>
      <c r="BQ178" s="231"/>
      <c r="BR178" s="231"/>
      <c r="BS178" s="231"/>
      <c r="BT178" s="231"/>
      <c r="BU178" s="231"/>
      <c r="BV178" s="231"/>
      <c r="BW178" s="231"/>
      <c r="BX178" s="231"/>
      <c r="BY178" s="231"/>
      <c r="BZ178" s="231"/>
      <c r="CA178" s="231"/>
      <c r="CB178" s="231"/>
      <c r="CC178" s="231"/>
      <c r="CD178" s="231"/>
      <c r="CE178" s="231"/>
    </row>
    <row r="179" spans="1:83" s="232" customFormat="1" ht="11.25">
      <c r="A179" s="323"/>
      <c r="B179" s="270"/>
      <c r="C179" s="324" t="s">
        <v>458</v>
      </c>
      <c r="D179" s="227"/>
      <c r="E179" s="228"/>
      <c r="F179" s="228"/>
      <c r="G179" s="322"/>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c r="BJ179" s="231"/>
      <c r="BK179" s="231"/>
      <c r="BL179" s="231"/>
      <c r="BM179" s="231"/>
      <c r="BN179" s="231"/>
      <c r="BO179" s="231"/>
      <c r="BP179" s="231"/>
      <c r="BQ179" s="231"/>
      <c r="BR179" s="231"/>
      <c r="BS179" s="231"/>
      <c r="BT179" s="231"/>
      <c r="BU179" s="231"/>
      <c r="BV179" s="231"/>
      <c r="BW179" s="231"/>
      <c r="BX179" s="231"/>
      <c r="BY179" s="231"/>
      <c r="BZ179" s="231"/>
      <c r="CA179" s="231"/>
      <c r="CB179" s="231"/>
      <c r="CC179" s="231"/>
      <c r="CD179" s="231"/>
      <c r="CE179" s="231"/>
    </row>
    <row r="180" spans="1:83" s="232" customFormat="1" ht="11.25">
      <c r="A180" s="323"/>
      <c r="B180" s="270"/>
      <c r="C180" s="325" t="s">
        <v>606</v>
      </c>
      <c r="D180" s="190" t="s">
        <v>499</v>
      </c>
      <c r="E180" s="234">
        <v>1</v>
      </c>
      <c r="F180" s="326"/>
      <c r="G180" s="327">
        <f>E180*$F180</f>
        <v>0</v>
      </c>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c r="BC180" s="231"/>
      <c r="BD180" s="231"/>
      <c r="BE180" s="231"/>
      <c r="BF180" s="231"/>
      <c r="BG180" s="231"/>
      <c r="BH180" s="231"/>
      <c r="BI180" s="231"/>
      <c r="BJ180" s="231"/>
      <c r="BK180" s="231"/>
      <c r="BL180" s="231"/>
      <c r="BM180" s="231"/>
      <c r="BN180" s="231"/>
      <c r="BO180" s="231"/>
      <c r="BP180" s="231"/>
      <c r="BQ180" s="231"/>
      <c r="BR180" s="231"/>
      <c r="BS180" s="231"/>
      <c r="BT180" s="231"/>
      <c r="BU180" s="231"/>
      <c r="BV180" s="231"/>
      <c r="BW180" s="231"/>
      <c r="BX180" s="231"/>
      <c r="BY180" s="231"/>
      <c r="BZ180" s="231"/>
      <c r="CA180" s="231"/>
      <c r="CB180" s="231"/>
      <c r="CC180" s="231"/>
      <c r="CD180" s="231"/>
      <c r="CE180" s="231"/>
    </row>
    <row r="181" spans="1:83" s="232" customFormat="1" ht="11.25">
      <c r="A181" s="323"/>
      <c r="B181" s="270"/>
      <c r="C181" s="325"/>
      <c r="D181" s="227"/>
      <c r="E181" s="228"/>
      <c r="F181" s="328"/>
      <c r="G181" s="329"/>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31"/>
      <c r="AY181" s="231"/>
      <c r="AZ181" s="231"/>
      <c r="BA181" s="231"/>
      <c r="BB181" s="231"/>
      <c r="BC181" s="231"/>
      <c r="BD181" s="231"/>
      <c r="BE181" s="231"/>
      <c r="BF181" s="231"/>
      <c r="BG181" s="231"/>
      <c r="BH181" s="231"/>
      <c r="BI181" s="231"/>
      <c r="BJ181" s="231"/>
      <c r="BK181" s="231"/>
      <c r="BL181" s="231"/>
      <c r="BM181" s="231"/>
      <c r="BN181" s="231"/>
      <c r="BO181" s="231"/>
      <c r="BP181" s="231"/>
      <c r="BQ181" s="231"/>
      <c r="BR181" s="231"/>
      <c r="BS181" s="231"/>
      <c r="BT181" s="231"/>
      <c r="BU181" s="231"/>
      <c r="BV181" s="231"/>
      <c r="BW181" s="231"/>
      <c r="BX181" s="231"/>
      <c r="BY181" s="231"/>
      <c r="BZ181" s="231"/>
      <c r="CA181" s="231"/>
      <c r="CB181" s="231"/>
      <c r="CC181" s="231"/>
      <c r="CD181" s="231"/>
      <c r="CE181" s="231"/>
    </row>
    <row r="182" spans="1:83" s="232" customFormat="1" ht="11.25">
      <c r="A182" s="225" t="s">
        <v>105</v>
      </c>
      <c r="B182" s="237"/>
      <c r="C182" s="267" t="s">
        <v>607</v>
      </c>
      <c r="D182" s="330"/>
      <c r="E182" s="331"/>
      <c r="F182" s="332"/>
      <c r="G182" s="333"/>
      <c r="H182" s="231"/>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1"/>
      <c r="AL182" s="231"/>
      <c r="AM182" s="231"/>
      <c r="AN182" s="231"/>
      <c r="AO182" s="231"/>
      <c r="AP182" s="231"/>
      <c r="AQ182" s="231"/>
      <c r="AR182" s="231"/>
      <c r="AS182" s="231"/>
      <c r="AT182" s="231"/>
      <c r="AU182" s="231"/>
      <c r="AV182" s="231"/>
      <c r="AW182" s="231"/>
      <c r="AX182" s="231"/>
      <c r="AY182" s="231"/>
      <c r="AZ182" s="231"/>
      <c r="BA182" s="231"/>
      <c r="BB182" s="231"/>
      <c r="BC182" s="231"/>
      <c r="BD182" s="231"/>
      <c r="BE182" s="231"/>
      <c r="BF182" s="231"/>
      <c r="BG182" s="231"/>
      <c r="BH182" s="231"/>
      <c r="BI182" s="231"/>
      <c r="BJ182" s="231"/>
      <c r="BK182" s="231"/>
      <c r="BL182" s="231"/>
      <c r="BM182" s="231"/>
      <c r="BN182" s="231"/>
      <c r="BO182" s="231"/>
      <c r="BP182" s="231"/>
      <c r="BQ182" s="231"/>
      <c r="BR182" s="231"/>
      <c r="BS182" s="231"/>
      <c r="BT182" s="231"/>
      <c r="BU182" s="231"/>
      <c r="BV182" s="231"/>
      <c r="BW182" s="231"/>
      <c r="BX182" s="231"/>
      <c r="BY182" s="231"/>
      <c r="BZ182" s="231"/>
      <c r="CA182" s="231"/>
      <c r="CB182" s="231"/>
      <c r="CC182" s="231"/>
      <c r="CD182" s="231"/>
      <c r="CE182" s="231"/>
    </row>
    <row r="183" spans="1:83" s="232" customFormat="1" ht="138.75" customHeight="1">
      <c r="A183" s="215"/>
      <c r="B183" s="334"/>
      <c r="C183" s="207" t="s">
        <v>608</v>
      </c>
      <c r="D183" s="227"/>
      <c r="E183" s="228"/>
      <c r="F183" s="335"/>
      <c r="G183" s="28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c r="BX183" s="231"/>
      <c r="BY183" s="231"/>
      <c r="BZ183" s="231"/>
      <c r="CA183" s="231"/>
      <c r="CB183" s="231"/>
      <c r="CC183" s="231"/>
      <c r="CD183" s="231"/>
      <c r="CE183" s="231"/>
    </row>
    <row r="184" spans="1:83" s="232" customFormat="1" ht="11.25">
      <c r="A184" s="215"/>
      <c r="B184" s="336"/>
      <c r="C184" s="207" t="s">
        <v>458</v>
      </c>
      <c r="D184" s="227"/>
      <c r="E184" s="228"/>
      <c r="F184" s="229"/>
      <c r="G184" s="28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1"/>
      <c r="BC184" s="231"/>
      <c r="BD184" s="231"/>
      <c r="BE184" s="231"/>
      <c r="BF184" s="231"/>
      <c r="BG184" s="231"/>
      <c r="BH184" s="231"/>
      <c r="BI184" s="231"/>
      <c r="BJ184" s="231"/>
      <c r="BK184" s="231"/>
      <c r="BL184" s="231"/>
      <c r="BM184" s="231"/>
      <c r="BN184" s="231"/>
      <c r="BO184" s="231"/>
      <c r="BP184" s="231"/>
      <c r="BQ184" s="231"/>
      <c r="BR184" s="231"/>
      <c r="BS184" s="231"/>
      <c r="BT184" s="231"/>
      <c r="BU184" s="231"/>
      <c r="BV184" s="231"/>
      <c r="BW184" s="231"/>
      <c r="BX184" s="231"/>
      <c r="BY184" s="231"/>
      <c r="BZ184" s="231"/>
      <c r="CA184" s="231"/>
      <c r="CB184" s="231"/>
      <c r="CC184" s="231"/>
      <c r="CD184" s="231"/>
      <c r="CE184" s="231"/>
    </row>
    <row r="185" spans="1:83" s="232" customFormat="1" ht="11.25">
      <c r="A185" s="233"/>
      <c r="B185" s="337"/>
      <c r="C185" s="189" t="s">
        <v>609</v>
      </c>
      <c r="D185" s="190" t="s">
        <v>610</v>
      </c>
      <c r="E185" s="234">
        <v>30</v>
      </c>
      <c r="F185" s="235"/>
      <c r="G185" s="236">
        <f>F185*E185</f>
        <v>0</v>
      </c>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c r="BC185" s="231"/>
      <c r="BD185" s="231"/>
      <c r="BE185" s="231"/>
      <c r="BF185" s="231"/>
      <c r="BG185" s="231"/>
      <c r="BH185" s="231"/>
      <c r="BI185" s="231"/>
      <c r="BJ185" s="231"/>
      <c r="BK185" s="231"/>
      <c r="BL185" s="231"/>
      <c r="BM185" s="231"/>
      <c r="BN185" s="231"/>
      <c r="BO185" s="231"/>
      <c r="BP185" s="231"/>
      <c r="BQ185" s="231"/>
      <c r="BR185" s="231"/>
      <c r="BS185" s="231"/>
      <c r="BT185" s="231"/>
      <c r="BU185" s="231"/>
      <c r="BV185" s="231"/>
      <c r="BW185" s="231"/>
      <c r="BX185" s="231"/>
      <c r="BY185" s="231"/>
      <c r="BZ185" s="231"/>
      <c r="CA185" s="231"/>
      <c r="CB185" s="231"/>
      <c r="CC185" s="231"/>
      <c r="CD185" s="231"/>
      <c r="CE185" s="231"/>
    </row>
    <row r="186" spans="1:83" s="232" customFormat="1" ht="11.25">
      <c r="A186" s="215"/>
      <c r="B186" s="215"/>
      <c r="C186" s="207"/>
      <c r="D186" s="227"/>
      <c r="E186" s="217"/>
      <c r="F186" s="218"/>
      <c r="G186" s="230"/>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c r="BX186" s="231"/>
      <c r="BY186" s="231"/>
      <c r="BZ186" s="231"/>
      <c r="CA186" s="231"/>
      <c r="CB186" s="231"/>
      <c r="CC186" s="231"/>
      <c r="CD186" s="231"/>
      <c r="CE186" s="231"/>
    </row>
    <row r="187" spans="1:83" s="232" customFormat="1" ht="33.75">
      <c r="A187" s="283"/>
      <c r="B187" s="283"/>
      <c r="C187" s="284" t="s">
        <v>638</v>
      </c>
      <c r="D187" s="285"/>
      <c r="E187" s="286"/>
      <c r="F187" s="287"/>
      <c r="G187" s="288">
        <f>SUM(G178:G185)</f>
        <v>0</v>
      </c>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1"/>
      <c r="AY187" s="231"/>
      <c r="AZ187" s="231"/>
      <c r="BA187" s="231"/>
      <c r="BB187" s="231"/>
      <c r="BC187" s="231"/>
      <c r="BD187" s="231"/>
      <c r="BE187" s="231"/>
      <c r="BF187" s="231"/>
      <c r="BG187" s="231"/>
      <c r="BH187" s="231"/>
      <c r="BI187" s="231"/>
      <c r="BJ187" s="231"/>
      <c r="BK187" s="231"/>
      <c r="BL187" s="231"/>
      <c r="BM187" s="231"/>
      <c r="BN187" s="231"/>
      <c r="BO187" s="231"/>
      <c r="BP187" s="231"/>
      <c r="BQ187" s="231"/>
      <c r="BR187" s="231"/>
      <c r="BS187" s="231"/>
      <c r="BT187" s="231"/>
      <c r="BU187" s="231"/>
      <c r="BV187" s="231"/>
      <c r="BW187" s="231"/>
      <c r="BX187" s="231"/>
      <c r="BY187" s="231"/>
      <c r="BZ187" s="231"/>
      <c r="CA187" s="231"/>
      <c r="CB187" s="231"/>
      <c r="CC187" s="231"/>
      <c r="CD187" s="231"/>
      <c r="CE187" s="231"/>
    </row>
    <row r="188" spans="1:83" s="232" customFormat="1" ht="11.25">
      <c r="A188" s="215"/>
      <c r="B188" s="215"/>
      <c r="C188" s="207"/>
      <c r="D188" s="227"/>
      <c r="E188" s="217"/>
      <c r="F188" s="218"/>
      <c r="G188" s="230"/>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c r="BJ188" s="231"/>
      <c r="BK188" s="231"/>
      <c r="BL188" s="231"/>
      <c r="BM188" s="231"/>
      <c r="BN188" s="231"/>
      <c r="BO188" s="231"/>
      <c r="BP188" s="231"/>
      <c r="BQ188" s="231"/>
      <c r="BR188" s="231"/>
      <c r="BS188" s="231"/>
      <c r="BT188" s="231"/>
      <c r="BU188" s="231"/>
      <c r="BV188" s="231"/>
      <c r="BW188" s="231"/>
      <c r="BX188" s="231"/>
      <c r="BY188" s="231"/>
      <c r="BZ188" s="231"/>
      <c r="CA188" s="231"/>
      <c r="CB188" s="231"/>
      <c r="CC188" s="231"/>
      <c r="CD188" s="231"/>
      <c r="CE188" s="231"/>
    </row>
    <row r="189" spans="1:83" s="232" customFormat="1" ht="11.25">
      <c r="A189" s="215"/>
      <c r="B189" s="215"/>
      <c r="C189" s="207"/>
      <c r="D189" s="227"/>
      <c r="E189" s="217"/>
      <c r="F189" s="218"/>
      <c r="G189" s="230"/>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231"/>
      <c r="BA189" s="231"/>
      <c r="BB189" s="231"/>
      <c r="BC189" s="231"/>
      <c r="BD189" s="231"/>
      <c r="BE189" s="231"/>
      <c r="BF189" s="231"/>
      <c r="BG189" s="231"/>
      <c r="BH189" s="231"/>
      <c r="BI189" s="231"/>
      <c r="BJ189" s="231"/>
      <c r="BK189" s="231"/>
      <c r="BL189" s="231"/>
      <c r="BM189" s="231"/>
      <c r="BN189" s="231"/>
      <c r="BO189" s="231"/>
      <c r="BP189" s="231"/>
      <c r="BQ189" s="231"/>
      <c r="BR189" s="231"/>
      <c r="BS189" s="231"/>
      <c r="BT189" s="231"/>
      <c r="BU189" s="231"/>
      <c r="BV189" s="231"/>
      <c r="BW189" s="231"/>
      <c r="BX189" s="231"/>
      <c r="BY189" s="231"/>
      <c r="BZ189" s="231"/>
      <c r="CA189" s="231"/>
      <c r="CB189" s="231"/>
      <c r="CC189" s="231"/>
      <c r="CD189" s="231"/>
      <c r="CE189" s="231"/>
    </row>
    <row r="190" spans="1:83" s="232" customFormat="1" ht="11.25">
      <c r="A190" s="215"/>
      <c r="B190" s="215"/>
      <c r="C190" s="207"/>
      <c r="D190" s="227"/>
      <c r="E190" s="217"/>
      <c r="F190" s="218"/>
      <c r="G190" s="230"/>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1"/>
      <c r="AY190" s="231"/>
      <c r="AZ190" s="231"/>
      <c r="BA190" s="231"/>
      <c r="BB190" s="231"/>
      <c r="BC190" s="231"/>
      <c r="BD190" s="231"/>
      <c r="BE190" s="231"/>
      <c r="BF190" s="231"/>
      <c r="BG190" s="231"/>
      <c r="BH190" s="231"/>
      <c r="BI190" s="231"/>
      <c r="BJ190" s="231"/>
      <c r="BK190" s="231"/>
      <c r="BL190" s="231"/>
      <c r="BM190" s="231"/>
      <c r="BN190" s="231"/>
      <c r="BO190" s="231"/>
      <c r="BP190" s="231"/>
      <c r="BQ190" s="231"/>
      <c r="BR190" s="231"/>
      <c r="BS190" s="231"/>
      <c r="BT190" s="231"/>
      <c r="BU190" s="231"/>
      <c r="BV190" s="231"/>
      <c r="BW190" s="231"/>
      <c r="BX190" s="231"/>
      <c r="BY190" s="231"/>
      <c r="BZ190" s="231"/>
      <c r="CA190" s="231"/>
      <c r="CB190" s="231"/>
      <c r="CC190" s="231"/>
      <c r="CD190" s="231"/>
      <c r="CE190" s="231"/>
    </row>
    <row r="191" spans="1:83" s="342" customFormat="1" ht="15">
      <c r="A191" s="372"/>
      <c r="B191" s="373"/>
      <c r="C191" s="338" t="s">
        <v>611</v>
      </c>
      <c r="D191" s="338"/>
      <c r="E191" s="339"/>
      <c r="F191" s="340"/>
      <c r="G191" s="341"/>
    </row>
    <row r="192" spans="1:83" ht="11.25">
      <c r="A192" s="374"/>
      <c r="B192" s="375"/>
      <c r="C192" s="376"/>
      <c r="D192" s="343"/>
      <c r="E192" s="344"/>
      <c r="F192" s="345"/>
      <c r="G192" s="346"/>
    </row>
    <row r="193" spans="1:83" s="353" customFormat="1" ht="14.25">
      <c r="A193" s="377" t="s">
        <v>440</v>
      </c>
      <c r="B193" s="377"/>
      <c r="C193" s="347" t="s">
        <v>64</v>
      </c>
      <c r="D193" s="348"/>
      <c r="E193" s="349"/>
      <c r="F193" s="350"/>
      <c r="G193" s="351">
        <f>G49</f>
        <v>0</v>
      </c>
      <c r="H193" s="352"/>
      <c r="I193" s="352"/>
      <c r="J193" s="352"/>
      <c r="K193" s="352"/>
      <c r="L193" s="352"/>
      <c r="M193" s="352"/>
      <c r="N193" s="352"/>
      <c r="O193" s="352"/>
      <c r="P193" s="352"/>
      <c r="Q193" s="352"/>
      <c r="R193" s="352"/>
      <c r="S193" s="352"/>
      <c r="T193" s="352"/>
      <c r="U193" s="352"/>
      <c r="V193" s="352"/>
      <c r="W193" s="352"/>
      <c r="X193" s="352"/>
      <c r="Y193" s="352"/>
      <c r="Z193" s="352"/>
      <c r="AA193" s="352"/>
      <c r="AB193" s="352"/>
      <c r="AC193" s="352"/>
      <c r="AD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L193" s="352"/>
      <c r="BM193" s="352"/>
      <c r="BN193" s="352"/>
      <c r="BO193" s="352"/>
      <c r="BP193" s="352"/>
      <c r="BQ193" s="352"/>
      <c r="BR193" s="352"/>
      <c r="BS193" s="352"/>
      <c r="BT193" s="352"/>
      <c r="BU193" s="352"/>
      <c r="BV193" s="352"/>
      <c r="BW193" s="352"/>
      <c r="BX193" s="352"/>
      <c r="BY193" s="352"/>
      <c r="BZ193" s="352"/>
      <c r="CA193" s="352"/>
      <c r="CB193" s="352"/>
      <c r="CC193" s="352"/>
      <c r="CD193" s="352"/>
      <c r="CE193" s="352"/>
    </row>
    <row r="194" spans="1:83" s="355" customFormat="1" ht="14.25">
      <c r="A194" s="377" t="s">
        <v>476</v>
      </c>
      <c r="B194" s="377"/>
      <c r="C194" s="347" t="s">
        <v>63</v>
      </c>
      <c r="D194" s="348"/>
      <c r="E194" s="349"/>
      <c r="F194" s="350"/>
      <c r="G194" s="351">
        <f>G71</f>
        <v>0</v>
      </c>
      <c r="H194" s="354"/>
      <c r="I194" s="354"/>
      <c r="J194" s="354"/>
      <c r="K194" s="354"/>
      <c r="L194" s="354"/>
      <c r="M194" s="354"/>
      <c r="N194" s="354"/>
      <c r="O194" s="354"/>
      <c r="P194" s="354"/>
      <c r="Q194" s="354"/>
      <c r="R194" s="354"/>
      <c r="S194" s="354"/>
      <c r="T194" s="354"/>
      <c r="U194" s="354"/>
      <c r="V194" s="354"/>
      <c r="W194" s="354"/>
      <c r="X194" s="354"/>
      <c r="Y194" s="354"/>
      <c r="Z194" s="354"/>
      <c r="AA194" s="354"/>
      <c r="AB194" s="354"/>
      <c r="AC194" s="354"/>
      <c r="AD194" s="354"/>
      <c r="AE194" s="354"/>
      <c r="AF194" s="354"/>
      <c r="AG194" s="354"/>
      <c r="AH194" s="354"/>
      <c r="AI194" s="354"/>
      <c r="AJ194" s="354"/>
      <c r="AK194" s="354"/>
      <c r="AL194" s="354"/>
      <c r="AM194" s="354"/>
      <c r="AN194" s="354"/>
      <c r="AO194" s="354"/>
      <c r="AP194" s="354"/>
      <c r="AQ194" s="354"/>
      <c r="AR194" s="354"/>
      <c r="AS194" s="354"/>
      <c r="AT194" s="354"/>
      <c r="AU194" s="354"/>
      <c r="AV194" s="354"/>
      <c r="AW194" s="354"/>
      <c r="AX194" s="354"/>
      <c r="AY194" s="354"/>
      <c r="AZ194" s="354"/>
      <c r="BA194" s="354"/>
      <c r="BB194" s="354"/>
      <c r="BC194" s="354"/>
      <c r="BD194" s="354"/>
      <c r="BE194" s="354"/>
      <c r="BF194" s="354"/>
      <c r="BG194" s="354"/>
      <c r="BH194" s="354"/>
      <c r="BI194" s="354"/>
      <c r="BJ194" s="354"/>
      <c r="BK194" s="354"/>
      <c r="BL194" s="354"/>
      <c r="BM194" s="354"/>
      <c r="BN194" s="354"/>
      <c r="BO194" s="354"/>
      <c r="BP194" s="354"/>
      <c r="BQ194" s="354"/>
      <c r="BR194" s="354"/>
      <c r="BS194" s="354"/>
      <c r="BT194" s="354"/>
      <c r="BU194" s="354"/>
      <c r="BV194" s="354"/>
      <c r="BW194" s="354"/>
      <c r="BX194" s="354"/>
      <c r="BY194" s="354"/>
      <c r="BZ194" s="354"/>
      <c r="CA194" s="354"/>
      <c r="CB194" s="354"/>
      <c r="CC194" s="354"/>
      <c r="CD194" s="354"/>
      <c r="CE194" s="354"/>
    </row>
    <row r="195" spans="1:83" s="355" customFormat="1" ht="14.25">
      <c r="A195" s="377" t="s">
        <v>492</v>
      </c>
      <c r="B195" s="377"/>
      <c r="C195" s="347" t="str">
        <f>C74</f>
        <v>SANACIJA TEMELJNE KONSTRUKCIJE</v>
      </c>
      <c r="D195" s="348"/>
      <c r="E195" s="349"/>
      <c r="F195" s="350"/>
      <c r="G195" s="351">
        <f>G172</f>
        <v>0</v>
      </c>
      <c r="H195" s="354"/>
      <c r="I195" s="354"/>
      <c r="J195" s="354"/>
      <c r="K195" s="354"/>
      <c r="L195" s="354"/>
      <c r="M195" s="354"/>
      <c r="N195" s="354"/>
      <c r="O195" s="354"/>
      <c r="P195" s="354"/>
      <c r="Q195" s="354"/>
      <c r="R195" s="354"/>
      <c r="S195" s="354"/>
      <c r="T195" s="354"/>
      <c r="U195" s="354"/>
      <c r="V195" s="354"/>
      <c r="W195" s="354"/>
      <c r="X195" s="354"/>
      <c r="Y195" s="354"/>
      <c r="Z195" s="354"/>
      <c r="AA195" s="354"/>
      <c r="AB195" s="354"/>
      <c r="AC195" s="354"/>
      <c r="AD195" s="354"/>
      <c r="AE195" s="354"/>
      <c r="AF195" s="354"/>
      <c r="AG195" s="354"/>
      <c r="AH195" s="354"/>
      <c r="AI195" s="354"/>
      <c r="AJ195" s="354"/>
      <c r="AK195" s="354"/>
      <c r="AL195" s="354"/>
      <c r="AM195" s="354"/>
      <c r="AN195" s="354"/>
      <c r="AO195" s="354"/>
      <c r="AP195" s="354"/>
      <c r="AQ195" s="354"/>
      <c r="AR195" s="354"/>
      <c r="AS195" s="354"/>
      <c r="AT195" s="354"/>
      <c r="AU195" s="354"/>
      <c r="AV195" s="354"/>
      <c r="AW195" s="354"/>
      <c r="AX195" s="354"/>
      <c r="AY195" s="354"/>
      <c r="AZ195" s="354"/>
      <c r="BA195" s="354"/>
      <c r="BB195" s="354"/>
      <c r="BC195" s="354"/>
      <c r="BD195" s="354"/>
      <c r="BE195" s="354"/>
      <c r="BF195" s="354"/>
      <c r="BG195" s="354"/>
      <c r="BH195" s="354"/>
      <c r="BI195" s="354"/>
      <c r="BJ195" s="354"/>
      <c r="BK195" s="354"/>
      <c r="BL195" s="354"/>
      <c r="BM195" s="354"/>
      <c r="BN195" s="354"/>
      <c r="BO195" s="354"/>
      <c r="BP195" s="354"/>
      <c r="BQ195" s="354"/>
      <c r="BR195" s="354"/>
      <c r="BS195" s="354"/>
      <c r="BT195" s="354"/>
      <c r="BU195" s="354"/>
      <c r="BV195" s="354"/>
      <c r="BW195" s="354"/>
      <c r="BX195" s="354"/>
      <c r="BY195" s="354"/>
      <c r="BZ195" s="354"/>
      <c r="CA195" s="354"/>
      <c r="CB195" s="354"/>
      <c r="CC195" s="354"/>
      <c r="CD195" s="354"/>
      <c r="CE195" s="354"/>
    </row>
    <row r="196" spans="1:83" s="355" customFormat="1" ht="14.25">
      <c r="A196" s="377" t="s">
        <v>602</v>
      </c>
      <c r="B196" s="377"/>
      <c r="C196" s="347" t="s">
        <v>56</v>
      </c>
      <c r="D196" s="348"/>
      <c r="E196" s="349"/>
      <c r="F196" s="350"/>
      <c r="G196" s="351">
        <f>G187</f>
        <v>0</v>
      </c>
      <c r="H196" s="354"/>
      <c r="I196" s="354"/>
      <c r="J196" s="354"/>
      <c r="K196" s="354"/>
      <c r="L196" s="354"/>
      <c r="M196" s="354"/>
      <c r="N196" s="354"/>
      <c r="O196" s="354"/>
      <c r="P196" s="354"/>
      <c r="Q196" s="354"/>
      <c r="R196" s="354"/>
      <c r="S196" s="354"/>
      <c r="T196" s="354"/>
      <c r="U196" s="354"/>
      <c r="V196" s="354"/>
      <c r="W196" s="354"/>
      <c r="X196" s="354"/>
      <c r="Y196" s="354"/>
      <c r="Z196" s="354"/>
      <c r="AA196" s="354"/>
      <c r="AB196" s="354"/>
      <c r="AC196" s="354"/>
      <c r="AD196" s="354"/>
      <c r="AE196" s="354"/>
      <c r="AF196" s="354"/>
      <c r="AG196" s="354"/>
      <c r="AH196" s="354"/>
      <c r="AI196" s="354"/>
      <c r="AJ196" s="354"/>
      <c r="AK196" s="354"/>
      <c r="AL196" s="354"/>
      <c r="AM196" s="354"/>
      <c r="AN196" s="354"/>
      <c r="AO196" s="354"/>
      <c r="AP196" s="354"/>
      <c r="AQ196" s="354"/>
      <c r="AR196" s="354"/>
      <c r="AS196" s="354"/>
      <c r="AT196" s="354"/>
      <c r="AU196" s="354"/>
      <c r="AV196" s="354"/>
      <c r="AW196" s="354"/>
      <c r="AX196" s="354"/>
      <c r="AY196" s="354"/>
      <c r="AZ196" s="354"/>
      <c r="BA196" s="354"/>
      <c r="BB196" s="354"/>
      <c r="BC196" s="354"/>
      <c r="BD196" s="354"/>
      <c r="BE196" s="354"/>
      <c r="BF196" s="354"/>
      <c r="BG196" s="354"/>
      <c r="BH196" s="354"/>
      <c r="BI196" s="354"/>
      <c r="BJ196" s="354"/>
      <c r="BK196" s="354"/>
      <c r="BL196" s="354"/>
      <c r="BM196" s="354"/>
      <c r="BN196" s="354"/>
      <c r="BO196" s="354"/>
      <c r="BP196" s="354"/>
      <c r="BQ196" s="354"/>
      <c r="BR196" s="354"/>
      <c r="BS196" s="354"/>
      <c r="BT196" s="354"/>
      <c r="BU196" s="354"/>
      <c r="BV196" s="354"/>
      <c r="BW196" s="354"/>
      <c r="BX196" s="354"/>
      <c r="BY196" s="354"/>
      <c r="BZ196" s="354"/>
      <c r="CA196" s="354"/>
      <c r="CB196" s="354"/>
      <c r="CC196" s="354"/>
      <c r="CD196" s="354"/>
      <c r="CE196" s="354"/>
    </row>
    <row r="197" spans="1:83" ht="11.25">
      <c r="A197" s="374"/>
      <c r="B197" s="375"/>
      <c r="C197" s="376"/>
      <c r="D197" s="343"/>
      <c r="E197" s="344"/>
      <c r="F197" s="345"/>
      <c r="G197" s="346"/>
    </row>
    <row r="198" spans="1:83" s="342" customFormat="1" ht="15">
      <c r="A198" s="372"/>
      <c r="B198" s="373"/>
      <c r="C198" s="338" t="s">
        <v>636</v>
      </c>
      <c r="D198" s="338"/>
      <c r="E198" s="339"/>
      <c r="F198" s="340"/>
      <c r="G198" s="356">
        <f>SUM(G193:G197)</f>
        <v>0</v>
      </c>
    </row>
    <row r="199" spans="1:83" s="342" customFormat="1" ht="15">
      <c r="A199" s="378"/>
      <c r="B199" s="379"/>
      <c r="C199" s="357" t="s">
        <v>612</v>
      </c>
      <c r="D199" s="357"/>
      <c r="E199" s="358"/>
      <c r="F199" s="359"/>
      <c r="G199" s="360">
        <f>G198*0.25</f>
        <v>0</v>
      </c>
    </row>
    <row r="200" spans="1:83" s="342" customFormat="1" ht="15">
      <c r="A200" s="372"/>
      <c r="B200" s="373"/>
      <c r="C200" s="338" t="s">
        <v>637</v>
      </c>
      <c r="D200" s="338"/>
      <c r="E200" s="339"/>
      <c r="F200" s="340"/>
      <c r="G200" s="356">
        <f>SUM(G198:G199)</f>
        <v>0</v>
      </c>
    </row>
    <row r="201" spans="1:83">
      <c r="D201" s="207"/>
      <c r="G201" s="230"/>
    </row>
    <row r="202" spans="1:83">
      <c r="D202" s="207"/>
      <c r="G202" s="230"/>
    </row>
    <row r="203" spans="1:83">
      <c r="D203" s="207"/>
      <c r="G203" s="230"/>
    </row>
    <row r="204" spans="1:83" ht="12.75">
      <c r="D204" s="207"/>
      <c r="E204" s="362" t="s">
        <v>71</v>
      </c>
      <c r="G204" s="230"/>
    </row>
    <row r="205" spans="1:83" ht="12.75">
      <c r="D205" s="207"/>
      <c r="E205" s="363"/>
      <c r="G205" s="230"/>
    </row>
    <row r="206" spans="1:83">
      <c r="D206" s="364"/>
      <c r="E206" s="365" t="s">
        <v>613</v>
      </c>
      <c r="G206" s="230"/>
    </row>
    <row r="207" spans="1:83">
      <c r="D207" s="366"/>
      <c r="E207" s="218"/>
    </row>
    <row r="208" spans="1:83">
      <c r="D208" s="365"/>
      <c r="E208" s="218"/>
    </row>
    <row r="209" spans="4:7">
      <c r="D209" s="193"/>
      <c r="E209" s="218"/>
    </row>
    <row r="210" spans="4:7">
      <c r="D210" s="193"/>
      <c r="E210" s="193"/>
      <c r="G210" s="193"/>
    </row>
    <row r="211" spans="4:7">
      <c r="D211" s="193"/>
      <c r="E211" s="193"/>
      <c r="G211" s="193"/>
    </row>
    <row r="212" spans="4:7">
      <c r="D212" s="193"/>
      <c r="E212" s="193"/>
      <c r="G212" s="193"/>
    </row>
  </sheetData>
  <mergeCells count="1">
    <mergeCell ref="A5:E5"/>
  </mergeCells>
  <printOptions horizontalCentered="1"/>
  <pageMargins left="0.98425196850393704" right="0.19685039370078741" top="1.3779527559055118" bottom="0.59055118110236227" header="0" footer="0"/>
  <pageSetup paperSize="9" fitToHeight="50" orientation="portrait" useFirstPageNumber="1" verticalDpi="300" r:id="rId1"/>
  <headerFooter alignWithMargins="0"/>
  <rowBreaks count="9" manualBreakCount="9">
    <brk id="15" max="6" man="1"/>
    <brk id="35" max="6" man="1"/>
    <brk id="50" max="6" man="1"/>
    <brk id="72" max="6" man="1"/>
    <brk id="104" max="6" man="1"/>
    <brk id="125" max="6" man="1"/>
    <brk id="133" max="6" man="1"/>
    <brk id="156" max="6" man="1"/>
    <brk id="17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NASLOVNA</vt:lpstr>
      <vt:lpstr>REKAPITULACIJA_Sveukupna</vt:lpstr>
      <vt:lpstr>Troskovnik_gradj_obrt_Mapa1</vt:lpstr>
      <vt:lpstr>Rekapitulacija_gradj_obrt_Mapa1</vt:lpstr>
      <vt:lpstr>Troskovnik_obnova_konstr_Mapa2</vt:lpstr>
      <vt:lpstr>Troškovnik_temeljenje_Mapa3</vt:lpstr>
      <vt:lpstr>Troskovnik_gradj_obrt_Mapa1!Ispis_naslova</vt:lpstr>
      <vt:lpstr>Troškovnik_temeljenje_Mapa3!Ispis_naslova</vt:lpstr>
      <vt:lpstr>NASLOVNA!Podrucje_ispisa</vt:lpstr>
      <vt:lpstr>Rekapitulacija_gradj_obrt_Mapa1!Podrucje_ispisa</vt:lpstr>
      <vt:lpstr>REKAPITULACIJA_Sveukupna!Podrucje_ispisa</vt:lpstr>
      <vt:lpstr>Troskovnik_gradj_obrt_Mapa1!Podrucje_ispisa</vt:lpstr>
      <vt:lpstr>Troskovnik_obnova_konstr_Mapa2!Podrucje_ispisa</vt:lpstr>
      <vt:lpstr>Troškovnik_temeljenje_Mapa3!Podrucje_ispisa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Renata Šeperić Petak</cp:lastModifiedBy>
  <cp:lastPrinted>2022-12-22T10:55:11Z</cp:lastPrinted>
  <dcterms:created xsi:type="dcterms:W3CDTF">2020-03-30T11:50:31Z</dcterms:created>
  <dcterms:modified xsi:type="dcterms:W3CDTF">2022-12-29T12:16:18Z</dcterms:modified>
</cp:coreProperties>
</file>